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V:\honlap\képzések\MSc\AlkMat\"/>
    </mc:Choice>
  </mc:AlternateContent>
  <bookViews>
    <workbookView xWindow="0" yWindow="0" windowWidth="19965" windowHeight="4050"/>
  </bookViews>
  <sheets>
    <sheet name="Köt.vál.I,II" sheetId="1" r:id="rId1"/>
    <sheet name="paros-ev" sheetId="2" r:id="rId2"/>
    <sheet name="paratlan-ev" sheetId="5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4" i="5" l="1"/>
  <c r="D44" i="2"/>
  <c r="E14" i="5" l="1"/>
  <c r="F14" i="5"/>
  <c r="H14" i="5"/>
  <c r="I14" i="5"/>
  <c r="J14" i="5"/>
  <c r="K14" i="5"/>
  <c r="M14" i="5"/>
  <c r="N14" i="5"/>
  <c r="O14" i="5"/>
  <c r="P14" i="5"/>
  <c r="R14" i="5"/>
  <c r="S14" i="5"/>
  <c r="T14" i="5"/>
  <c r="U14" i="5"/>
  <c r="V14" i="5"/>
  <c r="W14" i="5"/>
  <c r="D14" i="5"/>
  <c r="W32" i="5" l="1"/>
  <c r="V32" i="5"/>
  <c r="U32" i="5"/>
  <c r="T32" i="5"/>
  <c r="S32" i="5"/>
  <c r="R32" i="5"/>
  <c r="Q32" i="5"/>
  <c r="P32" i="5"/>
  <c r="O32" i="5"/>
  <c r="N32" i="5"/>
  <c r="M32" i="5"/>
  <c r="L32" i="5"/>
  <c r="I44" i="5" s="1"/>
  <c r="K32" i="5"/>
  <c r="J32" i="5"/>
  <c r="I32" i="5"/>
  <c r="H32" i="5"/>
  <c r="F32" i="5"/>
  <c r="E32" i="5"/>
  <c r="D32" i="5"/>
  <c r="W21" i="5"/>
  <c r="U21" i="5"/>
  <c r="T21" i="5"/>
  <c r="S21" i="5"/>
  <c r="R21" i="5"/>
  <c r="P21" i="5"/>
  <c r="O21" i="5"/>
  <c r="N21" i="5"/>
  <c r="M21" i="5"/>
  <c r="K21" i="5"/>
  <c r="J21" i="5"/>
  <c r="I21" i="5"/>
  <c r="H21" i="5"/>
  <c r="G41" i="5"/>
  <c r="F21" i="5"/>
  <c r="F41" i="5" s="1"/>
  <c r="E21" i="5"/>
  <c r="E41" i="5" s="1"/>
  <c r="D21" i="5"/>
  <c r="W32" i="2"/>
  <c r="V32" i="2"/>
  <c r="S44" i="2" s="1"/>
  <c r="U32" i="2"/>
  <c r="T32" i="2"/>
  <c r="S32" i="2"/>
  <c r="R32" i="2"/>
  <c r="Q32" i="2"/>
  <c r="N44" i="2" s="1"/>
  <c r="P32" i="2"/>
  <c r="O32" i="2"/>
  <c r="N32" i="2"/>
  <c r="M32" i="2"/>
  <c r="L32" i="2"/>
  <c r="K32" i="2"/>
  <c r="J32" i="2"/>
  <c r="I32" i="2"/>
  <c r="H32" i="2"/>
  <c r="F32" i="2"/>
  <c r="E32" i="2"/>
  <c r="D32" i="2"/>
  <c r="E14" i="2"/>
  <c r="F14" i="2"/>
  <c r="H14" i="2"/>
  <c r="I14" i="2"/>
  <c r="J14" i="2"/>
  <c r="K14" i="2"/>
  <c r="M14" i="2"/>
  <c r="N14" i="2"/>
  <c r="O14" i="2"/>
  <c r="P14" i="2"/>
  <c r="R14" i="2"/>
  <c r="S14" i="2"/>
  <c r="T14" i="2"/>
  <c r="U14" i="2"/>
  <c r="W14" i="2"/>
  <c r="D14" i="2"/>
  <c r="E21" i="2"/>
  <c r="F21" i="2"/>
  <c r="H21" i="2"/>
  <c r="I21" i="2"/>
  <c r="J21" i="2"/>
  <c r="K21" i="2"/>
  <c r="L21" i="2"/>
  <c r="I44" i="2" s="1"/>
  <c r="M21" i="2"/>
  <c r="N21" i="2"/>
  <c r="O21" i="2"/>
  <c r="P21" i="2"/>
  <c r="R21" i="2"/>
  <c r="S21" i="2"/>
  <c r="T21" i="2"/>
  <c r="U21" i="2"/>
  <c r="W21" i="2"/>
  <c r="D21" i="2"/>
  <c r="S44" i="5" l="1"/>
  <c r="S43" i="5"/>
  <c r="N44" i="5"/>
  <c r="N43" i="5"/>
  <c r="J41" i="5"/>
  <c r="W41" i="5"/>
  <c r="S45" i="5" s="1"/>
  <c r="R41" i="5"/>
  <c r="N45" i="5" s="1"/>
  <c r="P41" i="5"/>
  <c r="N41" i="5"/>
  <c r="I41" i="5"/>
  <c r="I43" i="5"/>
  <c r="D41" i="5"/>
  <c r="D42" i="5" s="1"/>
  <c r="K41" i="5"/>
  <c r="S41" i="5"/>
  <c r="O41" i="5"/>
  <c r="U41" i="5"/>
  <c r="H41" i="5"/>
  <c r="D45" i="5" s="1"/>
  <c r="M41" i="5"/>
  <c r="I45" i="5" s="1"/>
  <c r="L41" i="5"/>
  <c r="T41" i="5"/>
  <c r="D43" i="5"/>
  <c r="Q41" i="5"/>
  <c r="V41" i="5"/>
  <c r="S41" i="2"/>
  <c r="I41" i="2"/>
  <c r="Q41" i="2"/>
  <c r="D43" i="2"/>
  <c r="D46" i="2" s="1"/>
  <c r="I43" i="2"/>
  <c r="T41" i="2"/>
  <c r="O41" i="2"/>
  <c r="J41" i="2"/>
  <c r="U41" i="2"/>
  <c r="N43" i="2"/>
  <c r="V41" i="2"/>
  <c r="M41" i="2"/>
  <c r="L41" i="2"/>
  <c r="S43" i="2"/>
  <c r="W41" i="2"/>
  <c r="N41" i="2"/>
  <c r="R41" i="2"/>
  <c r="P41" i="2"/>
  <c r="F41" i="2"/>
  <c r="H41" i="2"/>
  <c r="E41" i="2"/>
  <c r="D41" i="2"/>
  <c r="K41" i="2"/>
  <c r="G41" i="2"/>
  <c r="S46" i="2" l="1"/>
  <c r="S46" i="5"/>
  <c r="I46" i="5"/>
  <c r="N42" i="5"/>
  <c r="N46" i="5"/>
  <c r="I42" i="5"/>
  <c r="S42" i="5"/>
  <c r="D46" i="5"/>
  <c r="I46" i="2"/>
  <c r="N46" i="2"/>
  <c r="S45" i="2"/>
  <c r="N45" i="2"/>
  <c r="I45" i="2"/>
  <c r="D45" i="2"/>
  <c r="I42" i="2" l="1"/>
  <c r="S42" i="2"/>
  <c r="N42" i="2"/>
  <c r="D42" i="2"/>
</calcChain>
</file>

<file path=xl/sharedStrings.xml><?xml version="1.0" encoding="utf-8"?>
<sst xmlns="http://schemas.openxmlformats.org/spreadsheetml/2006/main" count="425" uniqueCount="127">
  <si>
    <t>Szemeszter</t>
  </si>
  <si>
    <t>Tantárgykód</t>
  </si>
  <si>
    <t>I.</t>
  </si>
  <si>
    <t>II.</t>
  </si>
  <si>
    <t>III.</t>
  </si>
  <si>
    <t>IV.</t>
  </si>
  <si>
    <t>Lineáris programozás</t>
  </si>
  <si>
    <t> 3/1/0/v/5</t>
  </si>
  <si>
    <t>Nemlineáris programozás</t>
  </si>
  <si>
    <t>Sztochasztikus programozás</t>
  </si>
  <si>
    <t>Globális optimalizálás</t>
  </si>
  <si>
    <t> 3/1/0/f/5</t>
  </si>
  <si>
    <t>Játékelmélet</t>
  </si>
  <si>
    <t>Operációkutatási programrendszerek</t>
  </si>
  <si>
    <t>0/0/2/f/2</t>
  </si>
  <si>
    <t>Témalabor 1,2</t>
  </si>
  <si>
    <t>0/0/4/f/4</t>
  </si>
  <si>
    <t>Matematikai modellalkotás szeminárium 1,2</t>
  </si>
  <si>
    <t>2/0/0/f/1</t>
  </si>
  <si>
    <t>Óraterhelés</t>
  </si>
  <si>
    <t>Megjegyzés</t>
  </si>
  <si>
    <t>Félév</t>
  </si>
  <si>
    <t>Kombinatorikus optimalizálás</t>
  </si>
  <si>
    <t>3/1/0/v/5</t>
  </si>
  <si>
    <t>BME VIK</t>
  </si>
  <si>
    <t>tavasz</t>
  </si>
  <si>
    <t>Egészértékű programozás 1.</t>
  </si>
  <si>
    <t>2/0/0/v/3</t>
  </si>
  <si>
    <t>ELTE TTK</t>
  </si>
  <si>
    <t>Egészértékű programozás 2.</t>
  </si>
  <si>
    <t>Approximációs algoritmusok</t>
  </si>
  <si>
    <t>Irányításelmélet</t>
  </si>
  <si>
    <t>BME DET</t>
  </si>
  <si>
    <t>ősz</t>
  </si>
  <si>
    <t>Ökonometria</t>
  </si>
  <si>
    <t>0/2/0/f/2</t>
  </si>
  <si>
    <t>Bevezetés a közgazdasági dinamikába</t>
  </si>
  <si>
    <t>Bevezetés a neurális hálók matematikájába</t>
  </si>
  <si>
    <t>Konvex analízis</t>
  </si>
  <si>
    <t>Lineáris komplementaritási feladatok</t>
  </si>
  <si>
    <t>Többcélfüggvényes optimalizálás</t>
  </si>
  <si>
    <t>módosítás</t>
  </si>
  <si>
    <t>most éppen tanítunk ilyet</t>
  </si>
  <si>
    <t>új tárgy, szükség esetén</t>
  </si>
  <si>
    <t>0/2/0/f/2   Ökonometria</t>
  </si>
  <si>
    <t>2/0/0/f/3    Bev. köz. din.</t>
  </si>
  <si>
    <t>2/0/0/v/3      Irányításelmélet</t>
  </si>
  <si>
    <t>3/1/0/v/5     Komb. opt.</t>
  </si>
  <si>
    <t>BMETE93MM01</t>
  </si>
  <si>
    <t>BMETE93MM04</t>
  </si>
  <si>
    <t>BMETE93MM05</t>
  </si>
  <si>
    <t>BMETE93MM00</t>
  </si>
  <si>
    <t>BMETE93MM06</t>
  </si>
  <si>
    <t>Diszkrét optimalizálás tárgycsoportból el kell végezni legalább 5 kreditnyi mennyiséget.</t>
  </si>
  <si>
    <t>Válogatott fejezetek az operációkutatásban tárgycsoportból el kell végezni legalább 7 kreditnyi mennyiséget.</t>
  </si>
  <si>
    <t>TÍPUS</t>
  </si>
  <si>
    <t>Tárgynév</t>
  </si>
  <si>
    <t>KÓD</t>
  </si>
  <si>
    <t>1.</t>
  </si>
  <si>
    <t>2.</t>
  </si>
  <si>
    <t>3.</t>
  </si>
  <si>
    <t>4.</t>
  </si>
  <si>
    <t>EA</t>
  </si>
  <si>
    <t>GY</t>
  </si>
  <si>
    <t>LAB</t>
  </si>
  <si>
    <t>köv</t>
  </si>
  <si>
    <t>kr</t>
  </si>
  <si>
    <t>elm. alap</t>
  </si>
  <si>
    <t>Operációkutatás</t>
  </si>
  <si>
    <t>BMETE93AM19</t>
  </si>
  <si>
    <t>v</t>
  </si>
  <si>
    <t>Optimalizálási modellek</t>
  </si>
  <si>
    <t>BMETE93AM16</t>
  </si>
  <si>
    <t>f</t>
  </si>
  <si>
    <t>Bevezetés a matematikai közgazdaságtanba</t>
  </si>
  <si>
    <t>BMETE93AM17</t>
  </si>
  <si>
    <t>Konvex geometria</t>
  </si>
  <si>
    <t>BMETE94AM22</t>
  </si>
  <si>
    <t>Numerikus analízis</t>
  </si>
  <si>
    <t>BMETE92AM43</t>
  </si>
  <si>
    <t>Analízis 2</t>
  </si>
  <si>
    <t>BMETE92AM39</t>
  </si>
  <si>
    <t>Funkcionálanalízis 1</t>
  </si>
  <si>
    <t>BMETE92AM40</t>
  </si>
  <si>
    <t>Szak. törzs.</t>
  </si>
  <si>
    <t>BMETE93MM09</t>
  </si>
  <si>
    <t>Spec. tárgy</t>
  </si>
  <si>
    <t>Témalabor 1</t>
  </si>
  <si>
    <t>Matematika modellalkotás 1</t>
  </si>
  <si>
    <t>Témalabor 2</t>
  </si>
  <si>
    <t>Matematika modellalkotás 2</t>
  </si>
  <si>
    <t>összes:</t>
  </si>
  <si>
    <t>heti óraszám</t>
  </si>
  <si>
    <t xml:space="preserve">vizsgák </t>
  </si>
  <si>
    <t>félévközi j.</t>
  </si>
  <si>
    <t>kredit</t>
  </si>
  <si>
    <t>tantárgyak száma</t>
  </si>
  <si>
    <t>Kötelezően választható tárgyak I és II tárgycsoportból</t>
  </si>
  <si>
    <t>Beszámoló</t>
  </si>
  <si>
    <t>BMETE90MM90</t>
  </si>
  <si>
    <t>a</t>
  </si>
  <si>
    <t>Diplomamunka előkészítés</t>
  </si>
  <si>
    <t>BMETE90MM98</t>
  </si>
  <si>
    <t>Diplomamunka-készítés</t>
  </si>
  <si>
    <t>BMETE90MM95</t>
  </si>
  <si>
    <t xml:space="preserve">Szabadon választható </t>
  </si>
  <si>
    <t>Kötelezően választható társadalom-tudományi vagy gazdaságtudományi tárgy</t>
  </si>
  <si>
    <t>Kötelezően választható - nem operációkutatás</t>
  </si>
  <si>
    <t>Elméleti alapozásból maximum 20 kreditet kell teljesíteni. A piros színnel jelzett tárgyak pótlása elengedhetetlen, amennyiben hasonló tárgyat nem tanultak a BSc képzés során. A tárgyak sorrendje lényeges, ez megegyezik a pótlás fontossági sorrendjével. Azok a hallgatók, akiknek az alapozó tárgyakból 20 kreditnél kevesebb teljesíteni valójuk van, a fennmaradó kredit-keretet választható szakmai tárgyakkal töltik ki, ezek elsősorban a Köt. vál. I, II tárgycsoport tárgyai közül kerüljenek ki, de a választás mindenképpen feleljen meg a kari honlapon található, az Elméleti alapozás kitöltéséről szóló szabályozásnak. A felveendő tárgyak pontos listáját a hallgató egyeztesse a specializáció felelősével.</t>
  </si>
  <si>
    <t>Kötelezően választható tárgyak (I) és (II) tárgycsoportból</t>
  </si>
  <si>
    <t>Alkalmazott matematikus mesterképzési szak operációkutatás specializáció (tervezet)</t>
  </si>
  <si>
    <r>
      <t xml:space="preserve">Kötelezően választható tárgyak, (I) tárgycsoport </t>
    </r>
    <r>
      <rPr>
        <b/>
        <i/>
        <sz val="11"/>
        <color rgb="FFFF0000"/>
        <rFont val="Calibri"/>
        <family val="2"/>
        <charset val="238"/>
        <scheme val="minor"/>
      </rPr>
      <t>(diszkrét optimalizálás):</t>
    </r>
  </si>
  <si>
    <r>
      <t xml:space="preserve">Kötelezően választható tárgyak, (II) tárgycsoport </t>
    </r>
    <r>
      <rPr>
        <b/>
        <i/>
        <sz val="11"/>
        <color rgb="FFFF0000"/>
        <rFont val="Calibri"/>
        <family val="2"/>
        <charset val="238"/>
        <scheme val="minor"/>
      </rPr>
      <t>válogatott fejezetek az operációkutatásban:</t>
    </r>
  </si>
  <si>
    <t>Statisztika és információelmélet</t>
  </si>
  <si>
    <t>BMETE95MM05</t>
  </si>
  <si>
    <r>
      <t xml:space="preserve">Akalmazott matematikus mesterképzés - operációkutatás specializáció (páros év) - </t>
    </r>
    <r>
      <rPr>
        <b/>
        <i/>
        <sz val="11"/>
        <color theme="1"/>
        <rFont val="Calibri"/>
        <family val="2"/>
        <charset val="238"/>
        <scheme val="minor"/>
      </rPr>
      <t>Elméleti alapozás tárgykínálata (A)  20 kredit</t>
    </r>
  </si>
  <si>
    <r>
      <t xml:space="preserve">Akalmazott matematikus mesterképzés - operációkutatás specializáció (páros év) - </t>
    </r>
    <r>
      <rPr>
        <b/>
        <i/>
        <sz val="11"/>
        <color theme="1"/>
        <rFont val="Calibri"/>
        <family val="2"/>
        <charset val="238"/>
        <scheme val="minor"/>
      </rPr>
      <t>Szakmai törzsanyag tárgykínálata (B) 35 kredit</t>
    </r>
  </si>
  <si>
    <r>
      <t xml:space="preserve">Akalmazott matematikus mesterképzés - operációkutatás specializáció (páros év) - </t>
    </r>
    <r>
      <rPr>
        <b/>
        <i/>
        <sz val="11"/>
        <color theme="1"/>
        <rFont val="Calibri"/>
        <family val="2"/>
        <charset val="238"/>
        <scheme val="minor"/>
      </rPr>
      <t>Specializáció tárgykínálata (C)  35 kredit</t>
    </r>
  </si>
  <si>
    <r>
      <t xml:space="preserve">Alkalmazott matematikus mesterképzés - operációkutatás specializáció (páros év) - </t>
    </r>
    <r>
      <rPr>
        <b/>
        <i/>
        <sz val="11"/>
        <color theme="1"/>
        <rFont val="Calibri"/>
        <family val="2"/>
        <charset val="238"/>
        <scheme val="minor"/>
      </rPr>
      <t xml:space="preserve">Választható tárgykínálata (D)   8 kredit szabadon választható + 2 kredit társtud/gazdtud. = 10 kredit 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</si>
  <si>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r>
      <t xml:space="preserve">Alkalmazott matematikus mesterképzés - operációkutatás specializáció (páros év) -Diplomamunka       </t>
    </r>
    <r>
      <rPr>
        <b/>
        <i/>
        <sz val="11"/>
        <color theme="1"/>
        <rFont val="Calibri"/>
        <family val="2"/>
        <charset val="238"/>
        <scheme val="minor"/>
      </rPr>
      <t xml:space="preserve">  (E)        20 kredit</t>
    </r>
  </si>
  <si>
    <r>
      <t xml:space="preserve">Akalmazott matematikus mesterképzés - operációkutatás specializáció (páros év) - </t>
    </r>
    <r>
      <rPr>
        <b/>
        <i/>
        <sz val="11"/>
        <color theme="1"/>
        <rFont val="Calibri"/>
        <family val="2"/>
        <charset val="238"/>
        <scheme val="minor"/>
      </rPr>
      <t>Szakmai törzsanyag tárgykínálata (B)35 kredit</t>
    </r>
  </si>
  <si>
    <r>
      <t xml:space="preserve">Akalmazott matematikus mesterképzés - operációkutatás specializáció (páros év) - </t>
    </r>
    <r>
      <rPr>
        <b/>
        <i/>
        <sz val="11"/>
        <color theme="1"/>
        <rFont val="Calibri"/>
        <family val="2"/>
        <charset val="238"/>
        <scheme val="minor"/>
      </rPr>
      <t>Specializáció tárgykínálata (C) 35 kredit</t>
    </r>
  </si>
  <si>
    <r>
      <t xml:space="preserve">Alkalmazott matematikus mesterképzés - operációkutatás specializáció (páros év) - </t>
    </r>
    <r>
      <rPr>
        <b/>
        <i/>
        <sz val="11"/>
        <color theme="1"/>
        <rFont val="Calibri"/>
        <family val="2"/>
        <charset val="238"/>
        <scheme val="minor"/>
      </rPr>
      <t xml:space="preserve">Választható tárgykínálata (D)   8 kredit szabadon választható + 2 kredit társtud/gazdtud. = 10 kredit  </t>
    </r>
  </si>
  <si>
    <r>
      <t>Alkalmazott matematikus mesterképzés - operációkutatás specializáció (páros év) -</t>
    </r>
    <r>
      <rPr>
        <b/>
        <i/>
        <sz val="11"/>
        <color theme="1"/>
        <rFont val="Calibri"/>
        <family val="2"/>
        <charset val="238"/>
        <scheme val="minor"/>
      </rPr>
      <t>Diplomamunka         (E)        20 kredit</t>
    </r>
  </si>
  <si>
    <t xml:space="preserve">Kötelezően választható tárgyak, (I) (diszkrét optimalizálás)  tárgycsoportból legalább 5, Kötelezően választható tárgyak, (II) (válogatott fejezetek az operációkutatásban) tárgycsoportból legalább 7 kreditet el kell végezni, a kettőből együtt legalább 13 kreditet.  </t>
  </si>
  <si>
    <r>
      <rPr>
        <b/>
        <sz val="11"/>
        <color rgb="FF0070C0"/>
        <rFont val="Calibri"/>
        <family val="2"/>
        <charset val="238"/>
        <scheme val="minor"/>
      </rPr>
      <t xml:space="preserve">Lineáris programozás (BMETE93MM01) - páratlan évben ősszel magyarul, míg páros évben ősszel angolul megy.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A szakmai törzsanyag tárgyaiból legalább 7 tárgyat kell teljesíteni úgy, hogy a felsorolt 4 tárgyat teljesíteni kell, és a maradék 3 tárgyat oly módon kell kiválasztani az Alkalmazott matematikus ill. Matematikus MSc (B) ill. (C) csoportbeli tárgyai közül., hogy az Algoritmuselmélet [1], Alkalmazott analízis [2], Diszkrét matematika [3], Operációkutatás [4], Sztochasztika [5] tematikus csoportok közül a 7 tárgy legalább 4-et lefedjen.</t>
    </r>
  </si>
  <si>
    <r>
      <t xml:space="preserve">Akalmazott matematikus mesterképzés - operációkutatás specializáció (páratlan év) - </t>
    </r>
    <r>
      <rPr>
        <b/>
        <i/>
        <sz val="11"/>
        <color theme="1"/>
        <rFont val="Calibri"/>
        <family val="2"/>
        <charset val="238"/>
        <scheme val="minor"/>
      </rPr>
      <t>Elméleti alapozás tárgykínálata (A) 20 kredit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</si>
</sst>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omic Sans MS"/>
      <family val="4"/>
      <charset val="238"/>
    </font>
    <font>
      <b/>
      <sz val="10"/>
      <color theme="1"/>
      <name val="Comic Sans MS"/>
      <family val="4"/>
      <charset val="238"/>
    </font>
    <font>
      <b/>
      <sz val="11"/>
      <color theme="8"/>
      <name val="Calibri"/>
      <family val="2"/>
      <charset val="238"/>
      <scheme val="minor"/>
    </font>
    <font>
      <b/>
      <sz val="10"/>
      <color theme="8"/>
      <name val="Comic Sans MS"/>
      <family val="4"/>
      <charset val="238"/>
    </font>
    <font>
      <b/>
      <i/>
      <sz val="11"/>
      <color theme="1"/>
      <name val="Calibri"/>
      <family val="2"/>
      <charset val="238"/>
      <scheme val="minor"/>
    </font>
    <font>
      <sz val="10"/>
      <color theme="1"/>
      <name val="Comic Sans MS"/>
      <family val="4"/>
      <charset val="238"/>
    </font>
    <font>
      <b/>
      <i/>
      <sz val="11"/>
      <color theme="8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92D05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74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7" fillId="0" borderId="10" xfId="0" applyFont="1" applyBorder="1" applyAlignment="1">
      <alignment horizontal="center" vertical="center" wrapText="1"/>
    </xf>
    <xf numFmtId="0" fontId="0" fillId="0" borderId="10" xfId="0" applyBorder="1"/>
    <xf numFmtId="0" fontId="7" fillId="0" borderId="9" xfId="0" applyFont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0" fillId="3" borderId="15" xfId="0" applyFill="1" applyBorder="1"/>
    <xf numFmtId="0" fontId="7" fillId="3" borderId="1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Border="1"/>
    <xf numFmtId="0" fontId="0" fillId="0" borderId="0" xfId="0" applyFill="1" applyBorder="1"/>
    <xf numFmtId="0" fontId="0" fillId="0" borderId="10" xfId="0" applyBorder="1" applyAlignment="1">
      <alignment vertical="center"/>
    </xf>
    <xf numFmtId="0" fontId="10" fillId="0" borderId="0" xfId="0" applyFont="1"/>
    <xf numFmtId="0" fontId="4" fillId="2" borderId="17" xfId="0" applyFont="1" applyFill="1" applyBorder="1"/>
    <xf numFmtId="0" fontId="6" fillId="0" borderId="18" xfId="0" applyFont="1" applyBorder="1"/>
    <xf numFmtId="0" fontId="6" fillId="2" borderId="18" xfId="0" applyFont="1" applyFill="1" applyBorder="1"/>
    <xf numFmtId="0" fontId="6" fillId="0" borderId="19" xfId="0" applyFont="1" applyBorder="1"/>
    <xf numFmtId="0" fontId="8" fillId="3" borderId="20" xfId="0" applyFont="1" applyFill="1" applyBorder="1" applyAlignment="1">
      <alignment wrapText="1"/>
    </xf>
    <xf numFmtId="0" fontId="9" fillId="0" borderId="21" xfId="0" applyFont="1" applyFill="1" applyBorder="1" applyAlignment="1">
      <alignment wrapText="1"/>
    </xf>
    <xf numFmtId="0" fontId="0" fillId="0" borderId="8" xfId="0" applyBorder="1"/>
    <xf numFmtId="0" fontId="0" fillId="0" borderId="16" xfId="0" applyBorder="1"/>
    <xf numFmtId="0" fontId="0" fillId="0" borderId="15" xfId="0" applyBorder="1"/>
    <xf numFmtId="0" fontId="11" fillId="0" borderId="17" xfId="1" applyBorder="1"/>
    <xf numFmtId="0" fontId="11" fillId="0" borderId="18" xfId="1" applyBorder="1"/>
    <xf numFmtId="0" fontId="0" fillId="0" borderId="18" xfId="0" applyBorder="1"/>
    <xf numFmtId="0" fontId="0" fillId="0" borderId="20" xfId="0" applyBorder="1"/>
    <xf numFmtId="0" fontId="5" fillId="0" borderId="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6" fillId="0" borderId="19" xfId="0" applyFont="1" applyFill="1" applyBorder="1" applyAlignment="1">
      <alignment wrapText="1"/>
    </xf>
    <xf numFmtId="0" fontId="11" fillId="0" borderId="19" xfId="1" applyBorder="1"/>
    <xf numFmtId="0" fontId="7" fillId="0" borderId="11" xfId="0" applyFont="1" applyBorder="1" applyAlignment="1">
      <alignment horizontal="center" vertical="center" wrapText="1"/>
    </xf>
    <xf numFmtId="0" fontId="0" fillId="0" borderId="22" xfId="0" applyBorder="1"/>
    <xf numFmtId="0" fontId="7" fillId="0" borderId="23" xfId="0" applyFont="1" applyBorder="1" applyAlignment="1">
      <alignment horizontal="center" vertical="top" wrapText="1"/>
    </xf>
    <xf numFmtId="0" fontId="0" fillId="0" borderId="24" xfId="0" applyBorder="1"/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8" fillId="3" borderId="17" xfId="0" applyFont="1" applyFill="1" applyBorder="1"/>
    <xf numFmtId="0" fontId="0" fillId="3" borderId="17" xfId="0" applyFill="1" applyBorder="1"/>
    <xf numFmtId="0" fontId="0" fillId="3" borderId="5" xfId="0" applyFill="1" applyBorder="1"/>
    <xf numFmtId="0" fontId="7" fillId="3" borderId="7" xfId="0" applyFont="1" applyFill="1" applyBorder="1" applyAlignment="1">
      <alignment horizontal="center" vertical="center" wrapText="1"/>
    </xf>
    <xf numFmtId="0" fontId="0" fillId="3" borderId="6" xfId="0" applyFill="1" applyBorder="1"/>
    <xf numFmtId="0" fontId="0" fillId="3" borderId="20" xfId="0" applyFill="1" applyBorder="1"/>
    <xf numFmtId="0" fontId="7" fillId="3" borderId="14" xfId="0" applyFont="1" applyFill="1" applyBorder="1" applyAlignment="1">
      <alignment horizontal="center" vertical="center" wrapText="1"/>
    </xf>
    <xf numFmtId="0" fontId="0" fillId="4" borderId="10" xfId="0" applyFill="1" applyBorder="1"/>
    <xf numFmtId="0" fontId="7" fillId="4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vertical="center"/>
    </xf>
    <xf numFmtId="0" fontId="0" fillId="4" borderId="10" xfId="0" applyFill="1" applyBorder="1" applyAlignment="1">
      <alignment wrapText="1"/>
    </xf>
    <xf numFmtId="0" fontId="0" fillId="4" borderId="10" xfId="0" applyFill="1" applyBorder="1" applyAlignment="1">
      <alignment horizontal="left" vertical="center"/>
    </xf>
    <xf numFmtId="0" fontId="0" fillId="6" borderId="10" xfId="0" applyFill="1" applyBorder="1"/>
    <xf numFmtId="0" fontId="7" fillId="6" borderId="10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wrapText="1"/>
    </xf>
    <xf numFmtId="0" fontId="7" fillId="7" borderId="10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vertical="center"/>
    </xf>
    <xf numFmtId="0" fontId="0" fillId="7" borderId="10" xfId="0" applyFill="1" applyBorder="1" applyAlignment="1">
      <alignment horizontal="left" vertical="center"/>
    </xf>
    <xf numFmtId="0" fontId="0" fillId="0" borderId="13" xfId="0" applyBorder="1" applyAlignment="1">
      <alignment wrapText="1"/>
    </xf>
    <xf numFmtId="0" fontId="0" fillId="0" borderId="13" xfId="0" applyBorder="1" applyAlignment="1">
      <alignment vertical="center"/>
    </xf>
    <xf numFmtId="0" fontId="0" fillId="7" borderId="24" xfId="0" applyFill="1" applyBorder="1" applyAlignment="1">
      <alignment wrapText="1"/>
    </xf>
    <xf numFmtId="0" fontId="7" fillId="7" borderId="24" xfId="0" applyFont="1" applyFill="1" applyBorder="1" applyAlignment="1">
      <alignment horizontal="center" vertical="center" wrapText="1"/>
    </xf>
    <xf numFmtId="0" fontId="0" fillId="7" borderId="24" xfId="0" applyFill="1" applyBorder="1"/>
    <xf numFmtId="0" fontId="0" fillId="7" borderId="24" xfId="0" applyFill="1" applyBorder="1" applyAlignment="1">
      <alignment vertical="center"/>
    </xf>
    <xf numFmtId="0" fontId="0" fillId="5" borderId="5" xfId="0" applyFill="1" applyBorder="1"/>
    <xf numFmtId="0" fontId="7" fillId="5" borderId="7" xfId="0" applyFont="1" applyFill="1" applyBorder="1" applyAlignment="1">
      <alignment horizontal="center" vertical="center" wrapText="1"/>
    </xf>
    <xf numFmtId="0" fontId="0" fillId="5" borderId="7" xfId="0" applyFill="1" applyBorder="1"/>
    <xf numFmtId="0" fontId="0" fillId="5" borderId="6" xfId="0" applyFill="1" applyBorder="1" applyAlignment="1">
      <alignment vertical="center"/>
    </xf>
    <xf numFmtId="0" fontId="0" fillId="6" borderId="8" xfId="0" applyFill="1" applyBorder="1"/>
    <xf numFmtId="0" fontId="0" fillId="6" borderId="9" xfId="0" applyFill="1" applyBorder="1" applyAlignment="1">
      <alignment vertical="center"/>
    </xf>
    <xf numFmtId="0" fontId="0" fillId="6" borderId="14" xfId="0" applyFill="1" applyBorder="1" applyAlignment="1">
      <alignment wrapText="1"/>
    </xf>
    <xf numFmtId="0" fontId="7" fillId="6" borderId="16" xfId="0" applyFont="1" applyFill="1" applyBorder="1" applyAlignment="1">
      <alignment horizontal="center" vertical="center" wrapText="1"/>
    </xf>
    <xf numFmtId="0" fontId="0" fillId="6" borderId="16" xfId="0" applyFill="1" applyBorder="1"/>
    <xf numFmtId="0" fontId="0" fillId="6" borderId="15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6" xfId="0" applyBorder="1"/>
    <xf numFmtId="0" fontId="7" fillId="0" borderId="27" xfId="0" applyFont="1" applyBorder="1" applyAlignment="1">
      <alignment horizontal="center" vertical="center" wrapText="1"/>
    </xf>
    <xf numFmtId="0" fontId="0" fillId="0" borderId="27" xfId="0" applyBorder="1"/>
    <xf numFmtId="0" fontId="0" fillId="0" borderId="28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12" fillId="0" borderId="11" xfId="0" applyFont="1" applyBorder="1"/>
    <xf numFmtId="0" fontId="12" fillId="0" borderId="13" xfId="0" applyFont="1" applyBorder="1"/>
    <xf numFmtId="0" fontId="12" fillId="0" borderId="12" xfId="0" applyFont="1" applyBorder="1"/>
    <xf numFmtId="0" fontId="12" fillId="0" borderId="32" xfId="0" applyFont="1" applyBorder="1"/>
    <xf numFmtId="0" fontId="12" fillId="0" borderId="38" xfId="0" applyFont="1" applyBorder="1"/>
    <xf numFmtId="0" fontId="10" fillId="8" borderId="5" xfId="0" applyFont="1" applyFill="1" applyBorder="1" applyAlignment="1">
      <alignment horizontal="left"/>
    </xf>
    <xf numFmtId="0" fontId="10" fillId="8" borderId="7" xfId="0" applyFont="1" applyFill="1" applyBorder="1" applyAlignment="1">
      <alignment horizontal="left"/>
    </xf>
    <xf numFmtId="0" fontId="10" fillId="8" borderId="33" xfId="0" applyFont="1" applyFill="1" applyBorder="1"/>
    <xf numFmtId="0" fontId="10" fillId="8" borderId="5" xfId="0" applyFont="1" applyFill="1" applyBorder="1" applyAlignment="1">
      <alignment horizontal="center"/>
    </xf>
    <xf numFmtId="0" fontId="10" fillId="8" borderId="7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10" fillId="8" borderId="33" xfId="0" applyFont="1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10" fillId="8" borderId="8" xfId="0" applyFont="1" applyFill="1" applyBorder="1" applyAlignment="1">
      <alignment horizontal="left"/>
    </xf>
    <xf numFmtId="0" fontId="10" fillId="8" borderId="10" xfId="0" applyFont="1" applyFill="1" applyBorder="1" applyAlignment="1">
      <alignment horizontal="left"/>
    </xf>
    <xf numFmtId="0" fontId="10" fillId="8" borderId="39" xfId="0" applyFont="1" applyFill="1" applyBorder="1"/>
    <xf numFmtId="0" fontId="10" fillId="8" borderId="8" xfId="0" applyFont="1" applyFill="1" applyBorder="1" applyAlignment="1">
      <alignment horizontal="center"/>
    </xf>
    <xf numFmtId="0" fontId="10" fillId="8" borderId="10" xfId="0" applyFont="1" applyFill="1" applyBorder="1" applyAlignment="1">
      <alignment horizontal="center"/>
    </xf>
    <xf numFmtId="0" fontId="10" fillId="8" borderId="9" xfId="0" applyFont="1" applyFill="1" applyBorder="1" applyAlignment="1">
      <alignment horizontal="center"/>
    </xf>
    <xf numFmtId="0" fontId="10" fillId="8" borderId="39" xfId="0" applyFont="1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10" fillId="8" borderId="14" xfId="0" applyFont="1" applyFill="1" applyBorder="1" applyAlignment="1">
      <alignment horizontal="left"/>
    </xf>
    <xf numFmtId="0" fontId="10" fillId="8" borderId="16" xfId="0" applyFont="1" applyFill="1" applyBorder="1" applyAlignment="1">
      <alignment horizontal="left"/>
    </xf>
    <xf numFmtId="0" fontId="10" fillId="8" borderId="41" xfId="0" applyFont="1" applyFill="1" applyBorder="1"/>
    <xf numFmtId="0" fontId="10" fillId="8" borderId="14" xfId="0" applyFont="1" applyFill="1" applyBorder="1" applyAlignment="1">
      <alignment horizontal="center"/>
    </xf>
    <xf numFmtId="0" fontId="10" fillId="8" borderId="16" xfId="0" applyFont="1" applyFill="1" applyBorder="1" applyAlignment="1">
      <alignment horizontal="center"/>
    </xf>
    <xf numFmtId="0" fontId="10" fillId="8" borderId="15" xfId="0" applyFont="1" applyFill="1" applyBorder="1" applyAlignment="1">
      <alignment horizontal="center"/>
    </xf>
    <xf numFmtId="0" fontId="10" fillId="8" borderId="41" xfId="0" applyFont="1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12" fillId="8" borderId="5" xfId="0" applyFont="1" applyFill="1" applyBorder="1" applyAlignment="1">
      <alignment horizontal="left"/>
    </xf>
    <xf numFmtId="0" fontId="12" fillId="8" borderId="7" xfId="0" applyFont="1" applyFill="1" applyBorder="1" applyAlignment="1">
      <alignment horizontal="left"/>
    </xf>
    <xf numFmtId="0" fontId="12" fillId="8" borderId="33" xfId="0" applyFont="1" applyFill="1" applyBorder="1"/>
    <xf numFmtId="0" fontId="12" fillId="8" borderId="5" xfId="0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0" fontId="12" fillId="8" borderId="6" xfId="0" applyFont="1" applyFill="1" applyBorder="1" applyAlignment="1">
      <alignment horizontal="center"/>
    </xf>
    <xf numFmtId="0" fontId="12" fillId="8" borderId="33" xfId="0" applyFont="1" applyFill="1" applyBorder="1" applyAlignment="1">
      <alignment horizontal="center"/>
    </xf>
    <xf numFmtId="0" fontId="12" fillId="8" borderId="8" xfId="0" applyFont="1" applyFill="1" applyBorder="1" applyAlignment="1">
      <alignment horizontal="left"/>
    </xf>
    <xf numFmtId="0" fontId="12" fillId="8" borderId="10" xfId="0" applyFont="1" applyFill="1" applyBorder="1" applyAlignment="1">
      <alignment vertical="center" wrapText="1"/>
    </xf>
    <xf numFmtId="0" fontId="12" fillId="8" borderId="39" xfId="0" applyFont="1" applyFill="1" applyBorder="1"/>
    <xf numFmtId="0" fontId="12" fillId="8" borderId="8" xfId="0" applyFont="1" applyFill="1" applyBorder="1" applyAlignment="1">
      <alignment horizontal="center"/>
    </xf>
    <xf numFmtId="0" fontId="12" fillId="8" borderId="10" xfId="0" applyFont="1" applyFill="1" applyBorder="1" applyAlignment="1">
      <alignment horizontal="center"/>
    </xf>
    <xf numFmtId="0" fontId="12" fillId="8" borderId="9" xfId="0" applyFont="1" applyFill="1" applyBorder="1" applyAlignment="1">
      <alignment horizontal="center"/>
    </xf>
    <xf numFmtId="0" fontId="12" fillId="8" borderId="14" xfId="0" applyFont="1" applyFill="1" applyBorder="1" applyAlignment="1">
      <alignment horizontal="left"/>
    </xf>
    <xf numFmtId="0" fontId="12" fillId="8" borderId="16" xfId="0" applyFont="1" applyFill="1" applyBorder="1"/>
    <xf numFmtId="0" fontId="12" fillId="8" borderId="41" xfId="0" applyFont="1" applyFill="1" applyBorder="1"/>
    <xf numFmtId="0" fontId="12" fillId="8" borderId="14" xfId="0" applyFont="1" applyFill="1" applyBorder="1" applyAlignment="1">
      <alignment horizontal="center"/>
    </xf>
    <xf numFmtId="0" fontId="12" fillId="8" borderId="16" xfId="0" applyFont="1" applyFill="1" applyBorder="1" applyAlignment="1">
      <alignment horizontal="center"/>
    </xf>
    <xf numFmtId="0" fontId="12" fillId="8" borderId="41" xfId="0" applyFont="1" applyFill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10" fillId="0" borderId="7" xfId="0" applyFont="1" applyBorder="1" applyAlignment="1">
      <alignment horizontal="left" vertical="top"/>
    </xf>
    <xf numFmtId="0" fontId="10" fillId="0" borderId="33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2" fillId="0" borderId="34" xfId="0" applyFont="1" applyBorder="1"/>
    <xf numFmtId="0" fontId="12" fillId="0" borderId="7" xfId="0" applyFont="1" applyBorder="1"/>
    <xf numFmtId="0" fontId="12" fillId="0" borderId="33" xfId="0" applyFont="1" applyBorder="1"/>
    <xf numFmtId="0" fontId="12" fillId="0" borderId="5" xfId="0" applyFont="1" applyBorder="1"/>
    <xf numFmtId="0" fontId="12" fillId="0" borderId="6" xfId="0" applyFont="1" applyBorder="1"/>
    <xf numFmtId="0" fontId="10" fillId="0" borderId="8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39" xfId="0" applyFont="1" applyBorder="1" applyAlignment="1">
      <alignment horizontal="left"/>
    </xf>
    <xf numFmtId="0" fontId="12" fillId="0" borderId="8" xfId="0" applyFont="1" applyBorder="1"/>
    <xf numFmtId="0" fontId="12" fillId="0" borderId="10" xfId="0" applyFont="1" applyBorder="1"/>
    <xf numFmtId="0" fontId="12" fillId="0" borderId="9" xfId="0" applyFont="1" applyBorder="1"/>
    <xf numFmtId="0" fontId="10" fillId="0" borderId="4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2" fillId="9" borderId="5" xfId="0" applyFont="1" applyFill="1" applyBorder="1" applyAlignment="1">
      <alignment vertical="center"/>
    </xf>
    <xf numFmtId="0" fontId="12" fillId="9" borderId="7" xfId="0" applyFont="1" applyFill="1" applyBorder="1" applyAlignment="1">
      <alignment vertical="center"/>
    </xf>
    <xf numFmtId="0" fontId="12" fillId="9" borderId="6" xfId="0" applyFont="1" applyFill="1" applyBorder="1" applyAlignment="1">
      <alignment vertical="center"/>
    </xf>
    <xf numFmtId="0" fontId="12" fillId="9" borderId="34" xfId="0" applyFont="1" applyFill="1" applyBorder="1" applyAlignment="1">
      <alignment vertical="center"/>
    </xf>
    <xf numFmtId="0" fontId="12" fillId="9" borderId="33" xfId="0" applyFont="1" applyFill="1" applyBorder="1" applyAlignment="1">
      <alignment vertical="center"/>
    </xf>
    <xf numFmtId="0" fontId="12" fillId="0" borderId="4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9" borderId="8" xfId="0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10" borderId="44" xfId="0" applyFont="1" applyFill="1" applyBorder="1" applyAlignment="1">
      <alignment horizontal="center"/>
    </xf>
    <xf numFmtId="0" fontId="12" fillId="10" borderId="0" xfId="0" applyFont="1" applyFill="1" applyBorder="1" applyAlignment="1">
      <alignment horizontal="center"/>
    </xf>
    <xf numFmtId="0" fontId="12" fillId="10" borderId="43" xfId="0" applyFont="1" applyFill="1" applyBorder="1" applyAlignment="1">
      <alignment horizontal="center"/>
    </xf>
    <xf numFmtId="0" fontId="0" fillId="10" borderId="0" xfId="0" applyFill="1"/>
    <xf numFmtId="0" fontId="9" fillId="0" borderId="13" xfId="0" applyFont="1" applyFill="1" applyBorder="1" applyAlignment="1">
      <alignment wrapText="1"/>
    </xf>
    <xf numFmtId="0" fontId="12" fillId="0" borderId="32" xfId="0" applyFont="1" applyBorder="1" applyAlignment="1">
      <alignment horizontal="left"/>
    </xf>
    <xf numFmtId="0" fontId="12" fillId="0" borderId="49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2" fillId="10" borderId="26" xfId="0" applyFont="1" applyFill="1" applyBorder="1" applyAlignment="1">
      <alignment horizontal="center"/>
    </xf>
    <xf numFmtId="0" fontId="12" fillId="10" borderId="27" xfId="0" applyFont="1" applyFill="1" applyBorder="1" applyAlignment="1">
      <alignment horizontal="center"/>
    </xf>
    <xf numFmtId="0" fontId="12" fillId="10" borderId="28" xfId="0" applyFont="1" applyFill="1" applyBorder="1" applyAlignment="1">
      <alignment horizontal="center"/>
    </xf>
    <xf numFmtId="0" fontId="17" fillId="0" borderId="14" xfId="0" applyFont="1" applyBorder="1" applyAlignment="1">
      <alignment horizontal="left"/>
    </xf>
    <xf numFmtId="0" fontId="12" fillId="10" borderId="52" xfId="0" applyFont="1" applyFill="1" applyBorder="1" applyAlignment="1">
      <alignment horizontal="center"/>
    </xf>
    <xf numFmtId="0" fontId="12" fillId="10" borderId="53" xfId="0" applyFont="1" applyFill="1" applyBorder="1" applyAlignment="1">
      <alignment horizontal="center"/>
    </xf>
    <xf numFmtId="0" fontId="12" fillId="10" borderId="5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14" xfId="0" applyFont="1" applyBorder="1"/>
    <xf numFmtId="0" fontId="0" fillId="0" borderId="16" xfId="0" applyFont="1" applyBorder="1"/>
    <xf numFmtId="0" fontId="0" fillId="0" borderId="15" xfId="0" applyFont="1" applyBorder="1"/>
    <xf numFmtId="0" fontId="12" fillId="0" borderId="0" xfId="0" applyFont="1" applyAlignment="1">
      <alignment vertical="top" wrapText="1"/>
    </xf>
    <xf numFmtId="0" fontId="12" fillId="0" borderId="56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3" fillId="0" borderId="18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10" borderId="56" xfId="0" applyFont="1" applyFill="1" applyBorder="1" applyAlignment="1">
      <alignment horizontal="center"/>
    </xf>
    <xf numFmtId="0" fontId="13" fillId="0" borderId="59" xfId="0" applyFont="1" applyBorder="1"/>
    <xf numFmtId="0" fontId="9" fillId="0" borderId="59" xfId="0" applyFont="1" applyBorder="1" applyAlignment="1">
      <alignment wrapText="1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12" fillId="0" borderId="59" xfId="0" applyFont="1" applyBorder="1" applyAlignment="1">
      <alignment horizontal="center"/>
    </xf>
    <xf numFmtId="0" fontId="14" fillId="0" borderId="59" xfId="0" applyFont="1" applyBorder="1" applyAlignment="1">
      <alignment horizontal="left"/>
    </xf>
    <xf numFmtId="0" fontId="14" fillId="0" borderId="60" xfId="0" applyFont="1" applyBorder="1" applyAlignment="1">
      <alignment horizontal="left"/>
    </xf>
    <xf numFmtId="0" fontId="14" fillId="0" borderId="14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12" fillId="10" borderId="24" xfId="0" applyFont="1" applyFill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58" xfId="0" applyFont="1" applyBorder="1" applyAlignment="1">
      <alignment horizontal="left" vertical="center"/>
    </xf>
    <xf numFmtId="0" fontId="12" fillId="10" borderId="62" xfId="0" applyFont="1" applyFill="1" applyBorder="1" applyAlignment="1">
      <alignment horizontal="center"/>
    </xf>
    <xf numFmtId="0" fontId="12" fillId="0" borderId="56" xfId="0" applyFont="1" applyBorder="1" applyAlignment="1">
      <alignment horizontal="left" vertical="center"/>
    </xf>
    <xf numFmtId="0" fontId="12" fillId="10" borderId="57" xfId="0" applyFont="1" applyFill="1" applyBorder="1" applyAlignment="1">
      <alignment horizontal="left"/>
    </xf>
    <xf numFmtId="0" fontId="12" fillId="0" borderId="51" xfId="0" applyFont="1" applyBorder="1" applyAlignment="1">
      <alignment horizontal="center"/>
    </xf>
    <xf numFmtId="0" fontId="12" fillId="10" borderId="61" xfId="0" applyFont="1" applyFill="1" applyBorder="1" applyAlignment="1">
      <alignment horizontal="center"/>
    </xf>
    <xf numFmtId="0" fontId="12" fillId="10" borderId="50" xfId="0" applyFont="1" applyFill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10" borderId="51" xfId="0" applyFont="1" applyFill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10" borderId="45" xfId="0" applyFont="1" applyFill="1" applyBorder="1" applyAlignment="1">
      <alignment horizontal="center"/>
    </xf>
    <xf numFmtId="0" fontId="12" fillId="10" borderId="63" xfId="0" applyFont="1" applyFill="1" applyBorder="1" applyAlignment="1">
      <alignment horizontal="center"/>
    </xf>
    <xf numFmtId="0" fontId="12" fillId="0" borderId="55" xfId="0" applyFont="1" applyFill="1" applyBorder="1" applyAlignment="1">
      <alignment horizontal="left" wrapText="1"/>
    </xf>
    <xf numFmtId="0" fontId="12" fillId="0" borderId="63" xfId="0" applyFont="1" applyBorder="1" applyAlignment="1">
      <alignment horizontal="left"/>
    </xf>
    <xf numFmtId="0" fontId="12" fillId="0" borderId="38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10" borderId="59" xfId="0" applyFont="1" applyFill="1" applyBorder="1" applyAlignment="1">
      <alignment horizontal="left"/>
    </xf>
    <xf numFmtId="0" fontId="12" fillId="10" borderId="64" xfId="0" applyFont="1" applyFill="1" applyBorder="1" applyAlignment="1">
      <alignment horizontal="center"/>
    </xf>
    <xf numFmtId="0" fontId="12" fillId="0" borderId="17" xfId="0" applyFont="1" applyBorder="1"/>
    <xf numFmtId="0" fontId="12" fillId="10" borderId="18" xfId="0" applyFont="1" applyFill="1" applyBorder="1" applyAlignment="1">
      <alignment horizontal="left"/>
    </xf>
    <xf numFmtId="0" fontId="12" fillId="10" borderId="20" xfId="0" applyFont="1" applyFill="1" applyBorder="1" applyAlignment="1">
      <alignment horizontal="center"/>
    </xf>
    <xf numFmtId="0" fontId="12" fillId="10" borderId="29" xfId="0" applyFont="1" applyFill="1" applyBorder="1" applyAlignment="1">
      <alignment horizontal="center"/>
    </xf>
    <xf numFmtId="0" fontId="12" fillId="10" borderId="36" xfId="0" applyFont="1" applyFill="1" applyBorder="1" applyAlignment="1">
      <alignment horizontal="center"/>
    </xf>
    <xf numFmtId="0" fontId="12" fillId="10" borderId="65" xfId="0" applyFont="1" applyFill="1" applyBorder="1" applyAlignment="1">
      <alignment horizontal="center"/>
    </xf>
    <xf numFmtId="0" fontId="12" fillId="10" borderId="66" xfId="0" applyFont="1" applyFill="1" applyBorder="1" applyAlignment="1">
      <alignment horizontal="center"/>
    </xf>
    <xf numFmtId="0" fontId="12" fillId="10" borderId="58" xfId="0" applyFont="1" applyFill="1" applyBorder="1" applyAlignment="1">
      <alignment horizontal="left"/>
    </xf>
    <xf numFmtId="0" fontId="12" fillId="10" borderId="60" xfId="0" applyFont="1" applyFill="1" applyBorder="1" applyAlignment="1">
      <alignment horizontal="left"/>
    </xf>
    <xf numFmtId="0" fontId="0" fillId="9" borderId="17" xfId="0" applyFill="1" applyBorder="1"/>
    <xf numFmtId="0" fontId="0" fillId="9" borderId="19" xfId="0" applyFill="1" applyBorder="1"/>
    <xf numFmtId="0" fontId="0" fillId="9" borderId="59" xfId="0" applyFill="1" applyBorder="1" applyAlignment="1">
      <alignment horizontal="center" vertical="center"/>
    </xf>
    <xf numFmtId="0" fontId="0" fillId="9" borderId="18" xfId="0" applyFill="1" applyBorder="1"/>
    <xf numFmtId="0" fontId="0" fillId="9" borderId="20" xfId="0" applyFill="1" applyBorder="1"/>
    <xf numFmtId="0" fontId="12" fillId="0" borderId="37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2" fillId="0" borderId="39" xfId="0" applyFont="1" applyBorder="1"/>
    <xf numFmtId="0" fontId="10" fillId="0" borderId="17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0" fillId="0" borderId="18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7" fillId="0" borderId="20" xfId="0" applyFont="1" applyBorder="1" applyAlignment="1">
      <alignment horizontal="left"/>
    </xf>
    <xf numFmtId="0" fontId="10" fillId="0" borderId="34" xfId="0" applyFont="1" applyBorder="1" applyAlignment="1">
      <alignment horizontal="center"/>
    </xf>
    <xf numFmtId="0" fontId="12" fillId="0" borderId="40" xfId="0" applyFont="1" applyBorder="1"/>
    <xf numFmtId="0" fontId="12" fillId="0" borderId="4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13" fillId="0" borderId="37" xfId="0" applyFont="1" applyBorder="1" applyAlignment="1">
      <alignment horizontal="left"/>
    </xf>
    <xf numFmtId="0" fontId="14" fillId="0" borderId="37" xfId="0" applyFont="1" applyBorder="1" applyAlignment="1">
      <alignment horizontal="left"/>
    </xf>
    <xf numFmtId="0" fontId="14" fillId="0" borderId="67" xfId="0" applyFont="1" applyBorder="1" applyAlignment="1">
      <alignment horizontal="left"/>
    </xf>
    <xf numFmtId="0" fontId="13" fillId="0" borderId="58" xfId="0" applyFont="1" applyBorder="1"/>
    <xf numFmtId="0" fontId="18" fillId="8" borderId="5" xfId="0" applyFont="1" applyFill="1" applyBorder="1" applyAlignment="1">
      <alignment horizontal="center"/>
    </xf>
    <xf numFmtId="0" fontId="18" fillId="8" borderId="7" xfId="0" applyFont="1" applyFill="1" applyBorder="1" applyAlignment="1">
      <alignment horizontal="center"/>
    </xf>
    <xf numFmtId="0" fontId="18" fillId="8" borderId="6" xfId="0" applyFont="1" applyFill="1" applyBorder="1" applyAlignment="1">
      <alignment horizontal="center"/>
    </xf>
    <xf numFmtId="0" fontId="18" fillId="8" borderId="33" xfId="0" applyFont="1" applyFill="1" applyBorder="1" applyAlignment="1">
      <alignment horizontal="center"/>
    </xf>
    <xf numFmtId="0" fontId="18" fillId="8" borderId="8" xfId="0" applyFont="1" applyFill="1" applyBorder="1" applyAlignment="1">
      <alignment horizontal="center"/>
    </xf>
    <xf numFmtId="0" fontId="18" fillId="8" borderId="10" xfId="0" applyFont="1" applyFill="1" applyBorder="1" applyAlignment="1">
      <alignment horizontal="center"/>
    </xf>
    <xf numFmtId="0" fontId="18" fillId="8" borderId="9" xfId="0" applyFont="1" applyFill="1" applyBorder="1" applyAlignment="1">
      <alignment horizontal="center"/>
    </xf>
    <xf numFmtId="0" fontId="18" fillId="8" borderId="39" xfId="0" applyFont="1" applyFill="1" applyBorder="1" applyAlignment="1">
      <alignment horizontal="center"/>
    </xf>
    <xf numFmtId="0" fontId="18" fillId="8" borderId="14" xfId="0" applyFont="1" applyFill="1" applyBorder="1" applyAlignment="1">
      <alignment horizontal="center"/>
    </xf>
    <xf numFmtId="0" fontId="18" fillId="8" borderId="16" xfId="0" applyFont="1" applyFill="1" applyBorder="1" applyAlignment="1">
      <alignment horizontal="center"/>
    </xf>
    <xf numFmtId="0" fontId="18" fillId="8" borderId="15" xfId="0" applyFont="1" applyFill="1" applyBorder="1" applyAlignment="1">
      <alignment horizontal="center"/>
    </xf>
    <xf numFmtId="0" fontId="18" fillId="8" borderId="4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12" fillId="0" borderId="55" xfId="0" applyFont="1" applyBorder="1" applyAlignment="1">
      <alignment horizontal="left" vertical="center" wrapText="1"/>
    </xf>
    <xf numFmtId="0" fontId="12" fillId="0" borderId="38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49" xfId="0" applyFont="1" applyBorder="1" applyAlignment="1">
      <alignment horizontal="left" vertical="center" wrapText="1"/>
    </xf>
    <xf numFmtId="0" fontId="12" fillId="0" borderId="57" xfId="0" applyFont="1" applyBorder="1" applyAlignment="1">
      <alignment horizontal="left" vertical="center" wrapText="1"/>
    </xf>
    <xf numFmtId="0" fontId="12" fillId="0" borderId="51" xfId="0" applyFont="1" applyBorder="1" applyAlignment="1">
      <alignment horizontal="left" vertical="center" wrapText="1"/>
    </xf>
    <xf numFmtId="0" fontId="12" fillId="0" borderId="55" xfId="0" applyFont="1" applyBorder="1" applyAlignment="1">
      <alignment horizontal="left" vertical="top" wrapText="1"/>
    </xf>
    <xf numFmtId="0" fontId="12" fillId="0" borderId="38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49" xfId="0" applyFont="1" applyBorder="1" applyAlignment="1">
      <alignment horizontal="left" vertical="top" wrapText="1"/>
    </xf>
    <xf numFmtId="0" fontId="12" fillId="0" borderId="57" xfId="0" applyFont="1" applyBorder="1" applyAlignment="1">
      <alignment horizontal="left" vertical="top" wrapText="1"/>
    </xf>
    <xf numFmtId="0" fontId="12" fillId="0" borderId="51" xfId="0" applyFont="1" applyBorder="1" applyAlignment="1">
      <alignment horizontal="left" vertical="top" wrapText="1"/>
    </xf>
    <xf numFmtId="0" fontId="12" fillId="2" borderId="52" xfId="0" applyFont="1" applyFill="1" applyBorder="1" applyAlignment="1">
      <alignment horizontal="center" vertical="center"/>
    </xf>
    <xf numFmtId="0" fontId="12" fillId="2" borderId="53" xfId="0" applyFont="1" applyFill="1" applyBorder="1" applyAlignment="1">
      <alignment horizontal="center" vertical="center"/>
    </xf>
    <xf numFmtId="0" fontId="12" fillId="2" borderId="54" xfId="0" applyFont="1" applyFill="1" applyBorder="1" applyAlignment="1">
      <alignment horizontal="center" vertical="center"/>
    </xf>
    <xf numFmtId="0" fontId="12" fillId="2" borderId="44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43" xfId="0" applyFont="1" applyFill="1" applyBorder="1" applyAlignment="1">
      <alignment horizontal="center"/>
    </xf>
    <xf numFmtId="0" fontId="0" fillId="9" borderId="14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9" borderId="40" xfId="0" applyFill="1" applyBorder="1" applyAlignment="1">
      <alignment horizontal="center" vertical="center"/>
    </xf>
    <xf numFmtId="0" fontId="0" fillId="9" borderId="39" xfId="0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18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2" borderId="30" xfId="0" applyFont="1" applyFill="1" applyBorder="1" applyAlignment="1">
      <alignment horizontal="center"/>
    </xf>
    <xf numFmtId="0" fontId="12" fillId="2" borderId="31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5" xfId="0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tk.bme.hu/node/1486" TargetMode="External"/><Relationship Id="rId2" Type="http://schemas.openxmlformats.org/officeDocument/2006/relationships/hyperlink" Target="http://www.ttk.bme.hu/node/1485" TargetMode="External"/><Relationship Id="rId1" Type="http://schemas.openxmlformats.org/officeDocument/2006/relationships/hyperlink" Target="http://www.ttk.bme.hu/node/1482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ttk.bme.hu/node/1487" TargetMode="External"/><Relationship Id="rId4" Type="http://schemas.openxmlformats.org/officeDocument/2006/relationships/hyperlink" Target="http://www.ttk.bme.hu/node/148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6"/>
  <sheetViews>
    <sheetView tabSelected="1" workbookViewId="0">
      <selection activeCell="F28" sqref="F28"/>
    </sheetView>
  </sheetViews>
  <sheetFormatPr defaultRowHeight="15" x14ac:dyDescent="0.25"/>
  <cols>
    <col min="2" max="2" width="26.140625" customWidth="1"/>
    <col min="3" max="3" width="15" customWidth="1"/>
    <col min="4" max="4" width="12.7109375" customWidth="1"/>
    <col min="5" max="5" width="11.5703125" customWidth="1"/>
    <col min="6" max="6" width="16" customWidth="1"/>
    <col min="7" max="7" width="11.7109375" customWidth="1"/>
  </cols>
  <sheetData>
    <row r="2" spans="2:8" ht="40.15" customHeight="1" x14ac:dyDescent="0.35">
      <c r="B2" s="327" t="s">
        <v>110</v>
      </c>
      <c r="C2" s="327"/>
      <c r="D2" s="327"/>
      <c r="E2" s="327"/>
      <c r="F2" s="327"/>
      <c r="G2" s="327"/>
    </row>
    <row r="3" spans="2:8" ht="15.75" thickBot="1" x14ac:dyDescent="0.3"/>
    <row r="4" spans="2:8" ht="18.75" thickBot="1" x14ac:dyDescent="0.3">
      <c r="B4" s="1" t="s">
        <v>0</v>
      </c>
      <c r="C4" s="2" t="s">
        <v>1</v>
      </c>
      <c r="D4" s="3" t="s">
        <v>2</v>
      </c>
      <c r="E4" s="4" t="s">
        <v>3</v>
      </c>
      <c r="F4" s="4" t="s">
        <v>4</v>
      </c>
      <c r="G4" s="5" t="s">
        <v>5</v>
      </c>
    </row>
    <row r="5" spans="2:8" ht="16.5" x14ac:dyDescent="0.25">
      <c r="B5" s="21" t="s">
        <v>6</v>
      </c>
      <c r="C5" s="30" t="s">
        <v>48</v>
      </c>
      <c r="D5" s="34" t="s">
        <v>7</v>
      </c>
      <c r="E5" s="7"/>
      <c r="F5" s="7"/>
      <c r="G5" s="6"/>
    </row>
    <row r="6" spans="2:8" x14ac:dyDescent="0.25">
      <c r="B6" s="22" t="s">
        <v>8</v>
      </c>
      <c r="C6" s="31" t="s">
        <v>49</v>
      </c>
      <c r="D6" s="27"/>
      <c r="E6" s="9" t="s">
        <v>7</v>
      </c>
      <c r="F6" s="10"/>
      <c r="G6" s="8"/>
    </row>
    <row r="7" spans="2:8" x14ac:dyDescent="0.25">
      <c r="B7" s="22" t="s">
        <v>9</v>
      </c>
      <c r="C7" s="31" t="s">
        <v>50</v>
      </c>
      <c r="D7" s="27"/>
      <c r="E7" s="9" t="s">
        <v>7</v>
      </c>
      <c r="F7" s="9"/>
      <c r="G7" s="8"/>
    </row>
    <row r="8" spans="2:8" x14ac:dyDescent="0.25">
      <c r="B8" s="23" t="s">
        <v>10</v>
      </c>
      <c r="C8" s="31" t="s">
        <v>51</v>
      </c>
      <c r="D8" s="27"/>
      <c r="E8" s="10"/>
      <c r="F8" s="10"/>
      <c r="G8" s="11" t="s">
        <v>11</v>
      </c>
      <c r="H8" t="s">
        <v>41</v>
      </c>
    </row>
    <row r="9" spans="2:8" x14ac:dyDescent="0.25">
      <c r="B9" s="24" t="s">
        <v>12</v>
      </c>
      <c r="C9" s="32"/>
      <c r="D9" s="27"/>
      <c r="E9" s="10"/>
      <c r="F9" s="9" t="s">
        <v>7</v>
      </c>
      <c r="G9" s="8"/>
      <c r="H9" t="s">
        <v>41</v>
      </c>
    </row>
    <row r="10" spans="2:8" ht="30.75" thickBot="1" x14ac:dyDescent="0.3">
      <c r="B10" s="36" t="s">
        <v>13</v>
      </c>
      <c r="C10" s="37" t="s">
        <v>52</v>
      </c>
      <c r="D10" s="38" t="s">
        <v>14</v>
      </c>
      <c r="E10" s="13"/>
      <c r="F10" s="13"/>
      <c r="G10" s="12"/>
    </row>
    <row r="11" spans="2:8" x14ac:dyDescent="0.25">
      <c r="B11" s="44" t="s">
        <v>15</v>
      </c>
      <c r="C11" s="45"/>
      <c r="D11" s="46"/>
      <c r="E11" s="47" t="s">
        <v>16</v>
      </c>
      <c r="F11" s="47" t="s">
        <v>16</v>
      </c>
      <c r="G11" s="48"/>
    </row>
    <row r="12" spans="2:8" ht="45.75" thickBot="1" x14ac:dyDescent="0.3">
      <c r="B12" s="25" t="s">
        <v>17</v>
      </c>
      <c r="C12" s="49"/>
      <c r="D12" s="50" t="s">
        <v>18</v>
      </c>
      <c r="E12" s="15"/>
      <c r="F12" s="15" t="s">
        <v>18</v>
      </c>
      <c r="G12" s="14"/>
    </row>
    <row r="13" spans="2:8" ht="31.15" customHeight="1" thickBot="1" x14ac:dyDescent="0.3">
      <c r="B13" s="26" t="s">
        <v>109</v>
      </c>
      <c r="C13" s="39"/>
      <c r="D13" s="40" t="s">
        <v>44</v>
      </c>
      <c r="E13" s="41"/>
      <c r="F13" s="42" t="s">
        <v>46</v>
      </c>
      <c r="G13" s="43" t="s">
        <v>47</v>
      </c>
    </row>
    <row r="14" spans="2:8" ht="31.15" customHeight="1" thickBot="1" x14ac:dyDescent="0.3">
      <c r="B14" s="26" t="s">
        <v>109</v>
      </c>
      <c r="C14" s="33"/>
      <c r="D14" s="35" t="s">
        <v>45</v>
      </c>
      <c r="E14" s="28"/>
      <c r="F14" s="28"/>
      <c r="G14" s="29"/>
    </row>
    <row r="15" spans="2:8" x14ac:dyDescent="0.25">
      <c r="B15" s="16"/>
      <c r="C15" s="17"/>
      <c r="D15" s="17">
        <v>0</v>
      </c>
      <c r="E15" s="17">
        <v>0</v>
      </c>
      <c r="F15" s="17">
        <v>2</v>
      </c>
      <c r="G15" s="18">
        <v>0</v>
      </c>
    </row>
    <row r="16" spans="2:8" x14ac:dyDescent="0.25">
      <c r="B16" s="16"/>
      <c r="C16" s="17"/>
      <c r="D16" s="17"/>
      <c r="E16" s="17"/>
      <c r="F16" s="17"/>
      <c r="G16" s="17"/>
    </row>
    <row r="17" spans="2:7" x14ac:dyDescent="0.25">
      <c r="B17" s="16"/>
      <c r="C17" s="17"/>
      <c r="D17" s="17">
        <v>10</v>
      </c>
      <c r="E17" s="17">
        <v>8</v>
      </c>
      <c r="F17" s="17">
        <v>8</v>
      </c>
      <c r="G17" s="18">
        <v>8</v>
      </c>
    </row>
    <row r="18" spans="2:7" x14ac:dyDescent="0.25">
      <c r="B18" s="16"/>
      <c r="C18" s="17"/>
    </row>
    <row r="19" spans="2:7" ht="45.75" thickBot="1" x14ac:dyDescent="0.3">
      <c r="B19" s="62" t="s">
        <v>111</v>
      </c>
      <c r="C19" s="63" t="s">
        <v>19</v>
      </c>
      <c r="D19" s="63" t="s">
        <v>20</v>
      </c>
      <c r="E19" s="63" t="s">
        <v>21</v>
      </c>
    </row>
    <row r="20" spans="2:7" ht="15.75" thickBot="1" x14ac:dyDescent="0.3">
      <c r="B20" s="79" t="s">
        <v>22</v>
      </c>
      <c r="C20" s="80" t="s">
        <v>23</v>
      </c>
      <c r="D20" s="81" t="s">
        <v>24</v>
      </c>
      <c r="E20" s="82" t="s">
        <v>25</v>
      </c>
    </row>
    <row r="21" spans="2:7" x14ac:dyDescent="0.25">
      <c r="B21" s="41" t="s">
        <v>26</v>
      </c>
      <c r="C21" s="42" t="s">
        <v>27</v>
      </c>
      <c r="D21" s="41" t="s">
        <v>28</v>
      </c>
      <c r="E21" s="78" t="s">
        <v>25</v>
      </c>
    </row>
    <row r="22" spans="2:7" x14ac:dyDescent="0.25">
      <c r="B22" s="10" t="s">
        <v>29</v>
      </c>
      <c r="C22" s="9" t="s">
        <v>35</v>
      </c>
      <c r="D22" s="10" t="s">
        <v>28</v>
      </c>
      <c r="E22" s="19" t="s">
        <v>33</v>
      </c>
    </row>
    <row r="23" spans="2:7" x14ac:dyDescent="0.25">
      <c r="B23" s="10" t="s">
        <v>30</v>
      </c>
      <c r="C23" s="9" t="s">
        <v>27</v>
      </c>
      <c r="D23" s="10" t="s">
        <v>28</v>
      </c>
      <c r="E23" s="19" t="s">
        <v>25</v>
      </c>
    </row>
    <row r="25" spans="2:7" x14ac:dyDescent="0.25">
      <c r="B25" s="20" t="s">
        <v>53</v>
      </c>
    </row>
    <row r="27" spans="2:7" ht="60.75" thickBot="1" x14ac:dyDescent="0.3">
      <c r="B27" s="62" t="s">
        <v>112</v>
      </c>
      <c r="C27" s="63" t="s">
        <v>19</v>
      </c>
      <c r="D27" s="63" t="s">
        <v>20</v>
      </c>
      <c r="E27" s="63" t="s">
        <v>21</v>
      </c>
    </row>
    <row r="28" spans="2:7" x14ac:dyDescent="0.25">
      <c r="B28" s="68" t="s">
        <v>31</v>
      </c>
      <c r="C28" s="69" t="s">
        <v>27</v>
      </c>
      <c r="D28" s="70" t="s">
        <v>32</v>
      </c>
      <c r="E28" s="71" t="s">
        <v>33</v>
      </c>
    </row>
    <row r="29" spans="2:7" x14ac:dyDescent="0.25">
      <c r="B29" s="72" t="s">
        <v>34</v>
      </c>
      <c r="C29" s="57" t="s">
        <v>14</v>
      </c>
      <c r="D29" s="56" t="s">
        <v>32</v>
      </c>
      <c r="E29" s="73" t="s">
        <v>33</v>
      </c>
    </row>
    <row r="30" spans="2:7" ht="30.75" thickBot="1" x14ac:dyDescent="0.3">
      <c r="B30" s="74" t="s">
        <v>36</v>
      </c>
      <c r="C30" s="75" t="s">
        <v>35</v>
      </c>
      <c r="D30" s="76" t="s">
        <v>32</v>
      </c>
      <c r="E30" s="77" t="s">
        <v>33</v>
      </c>
      <c r="F30" t="s">
        <v>41</v>
      </c>
    </row>
    <row r="31" spans="2:7" ht="30" x14ac:dyDescent="0.25">
      <c r="B31" s="64" t="s">
        <v>37</v>
      </c>
      <c r="C31" s="65" t="s">
        <v>35</v>
      </c>
      <c r="D31" s="66" t="s">
        <v>32</v>
      </c>
      <c r="E31" s="67" t="s">
        <v>33</v>
      </c>
      <c r="F31" t="s">
        <v>42</v>
      </c>
    </row>
    <row r="32" spans="2:7" x14ac:dyDescent="0.25">
      <c r="B32" s="54" t="s">
        <v>38</v>
      </c>
      <c r="C32" s="52" t="s">
        <v>27</v>
      </c>
      <c r="D32" s="51" t="s">
        <v>32</v>
      </c>
      <c r="E32" s="53" t="s">
        <v>33</v>
      </c>
      <c r="F32" t="s">
        <v>42</v>
      </c>
    </row>
    <row r="33" spans="2:6" ht="30" x14ac:dyDescent="0.25">
      <c r="B33" s="54" t="s">
        <v>39</v>
      </c>
      <c r="C33" s="52" t="s">
        <v>27</v>
      </c>
      <c r="D33" s="55" t="s">
        <v>32</v>
      </c>
      <c r="E33" s="53" t="s">
        <v>33</v>
      </c>
      <c r="F33" t="s">
        <v>43</v>
      </c>
    </row>
    <row r="34" spans="2:6" ht="30" x14ac:dyDescent="0.25">
      <c r="B34" s="58" t="s">
        <v>40</v>
      </c>
      <c r="C34" s="59" t="s">
        <v>35</v>
      </c>
      <c r="D34" s="61" t="s">
        <v>32</v>
      </c>
      <c r="E34" s="60" t="s">
        <v>33</v>
      </c>
      <c r="F34" t="s">
        <v>43</v>
      </c>
    </row>
    <row r="36" spans="2:6" x14ac:dyDescent="0.25">
      <c r="B36" s="20" t="s">
        <v>54</v>
      </c>
    </row>
  </sheetData>
  <mergeCells count="1">
    <mergeCell ref="B2:G2"/>
  </mergeCells>
  <hyperlinks>
    <hyperlink ref="C5" r:id="rId1" display="http://www.ttk.bme.hu/node/1482"/>
    <hyperlink ref="C6" r:id="rId2" display="http://www.ttk.bme.hu/node/1485"/>
    <hyperlink ref="C7" r:id="rId3" display="http://www.ttk.bme.hu/node/1486"/>
    <hyperlink ref="C8" r:id="rId4" display="http://www.ttk.bme.hu/node/1481"/>
    <hyperlink ref="C10" r:id="rId5" display="http://www.ttk.bme.hu/node/1487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6"/>
  <sheetViews>
    <sheetView workbookViewId="0">
      <selection activeCell="I44" sqref="I44:M44"/>
    </sheetView>
  </sheetViews>
  <sheetFormatPr defaultRowHeight="15" x14ac:dyDescent="0.25"/>
  <cols>
    <col min="1" max="1" width="26" customWidth="1"/>
    <col min="2" max="2" width="38.42578125" bestFit="1" customWidth="1"/>
    <col min="3" max="3" width="15.28515625" bestFit="1" customWidth="1"/>
    <col min="4" max="13" width="4.28515625" customWidth="1"/>
    <col min="14" max="22" width="4.7109375" customWidth="1"/>
    <col min="23" max="23" width="6" customWidth="1"/>
    <col min="24" max="24" width="18" customWidth="1"/>
    <col min="25" max="25" width="61.7109375" customWidth="1"/>
  </cols>
  <sheetData>
    <row r="1" spans="1:25" ht="15.75" thickBot="1" x14ac:dyDescent="0.3">
      <c r="A1" s="359" t="s">
        <v>115</v>
      </c>
      <c r="B1" s="360"/>
      <c r="C1" s="360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2"/>
      <c r="X1" s="83"/>
      <c r="Y1" s="83"/>
    </row>
    <row r="2" spans="1:25" x14ac:dyDescent="0.25">
      <c r="A2" s="363" t="s">
        <v>55</v>
      </c>
      <c r="B2" s="365" t="s">
        <v>56</v>
      </c>
      <c r="C2" s="367" t="s">
        <v>57</v>
      </c>
      <c r="D2" s="369" t="s">
        <v>58</v>
      </c>
      <c r="E2" s="370"/>
      <c r="F2" s="370"/>
      <c r="G2" s="370"/>
      <c r="H2" s="371"/>
      <c r="I2" s="369" t="s">
        <v>59</v>
      </c>
      <c r="J2" s="370"/>
      <c r="K2" s="370"/>
      <c r="L2" s="370"/>
      <c r="M2" s="372"/>
      <c r="N2" s="369" t="s">
        <v>60</v>
      </c>
      <c r="O2" s="370"/>
      <c r="P2" s="370"/>
      <c r="Q2" s="370"/>
      <c r="R2" s="371"/>
      <c r="S2" s="373" t="s">
        <v>61</v>
      </c>
      <c r="T2" s="370"/>
      <c r="U2" s="370"/>
      <c r="V2" s="370"/>
      <c r="W2" s="371"/>
      <c r="X2" s="355" t="s">
        <v>20</v>
      </c>
      <c r="Y2" s="355"/>
    </row>
    <row r="3" spans="1:25" x14ac:dyDescent="0.25">
      <c r="A3" s="363"/>
      <c r="B3" s="365"/>
      <c r="C3" s="368"/>
      <c r="D3" s="356" t="s">
        <v>33</v>
      </c>
      <c r="E3" s="357"/>
      <c r="F3" s="357"/>
      <c r="G3" s="357"/>
      <c r="H3" s="358"/>
      <c r="I3" s="356" t="s">
        <v>25</v>
      </c>
      <c r="J3" s="357"/>
      <c r="K3" s="357"/>
      <c r="L3" s="357"/>
      <c r="M3" s="357"/>
      <c r="N3" s="356" t="s">
        <v>33</v>
      </c>
      <c r="O3" s="357"/>
      <c r="P3" s="357"/>
      <c r="Q3" s="357"/>
      <c r="R3" s="358"/>
      <c r="S3" s="357" t="s">
        <v>25</v>
      </c>
      <c r="T3" s="357"/>
      <c r="U3" s="357"/>
      <c r="V3" s="357"/>
      <c r="W3" s="358"/>
      <c r="X3" s="355"/>
      <c r="Y3" s="355"/>
    </row>
    <row r="4" spans="1:25" ht="15.75" thickBot="1" x14ac:dyDescent="0.3">
      <c r="A4" s="364"/>
      <c r="B4" s="366"/>
      <c r="C4" s="368"/>
      <c r="D4" s="84" t="s">
        <v>62</v>
      </c>
      <c r="E4" s="85" t="s">
        <v>63</v>
      </c>
      <c r="F4" s="85" t="s">
        <v>64</v>
      </c>
      <c r="G4" s="85" t="s">
        <v>65</v>
      </c>
      <c r="H4" s="86" t="s">
        <v>66</v>
      </c>
      <c r="I4" s="84" t="s">
        <v>62</v>
      </c>
      <c r="J4" s="85" t="s">
        <v>63</v>
      </c>
      <c r="K4" s="85" t="s">
        <v>64</v>
      </c>
      <c r="L4" s="85" t="s">
        <v>65</v>
      </c>
      <c r="M4" s="87" t="s">
        <v>66</v>
      </c>
      <c r="N4" s="84" t="s">
        <v>62</v>
      </c>
      <c r="O4" s="85" t="s">
        <v>63</v>
      </c>
      <c r="P4" s="85" t="s">
        <v>64</v>
      </c>
      <c r="Q4" s="85" t="s">
        <v>65</v>
      </c>
      <c r="R4" s="86" t="s">
        <v>66</v>
      </c>
      <c r="S4" s="88" t="s">
        <v>62</v>
      </c>
      <c r="T4" s="85" t="s">
        <v>63</v>
      </c>
      <c r="U4" s="85" t="s">
        <v>64</v>
      </c>
      <c r="V4" s="85" t="s">
        <v>65</v>
      </c>
      <c r="W4" s="86" t="s">
        <v>66</v>
      </c>
      <c r="X4" s="355"/>
      <c r="Y4" s="355"/>
    </row>
    <row r="5" spans="1:25" ht="15" customHeight="1" thickBot="1" x14ac:dyDescent="0.3">
      <c r="A5" s="190"/>
      <c r="B5" s="191"/>
      <c r="C5" s="192"/>
      <c r="D5" s="190">
        <v>2</v>
      </c>
      <c r="E5" s="191">
        <v>2</v>
      </c>
      <c r="F5" s="191">
        <v>2</v>
      </c>
      <c r="G5" s="191">
        <v>0</v>
      </c>
      <c r="H5" s="192">
        <v>6</v>
      </c>
      <c r="I5" s="190">
        <v>6</v>
      </c>
      <c r="J5" s="191">
        <v>6</v>
      </c>
      <c r="K5" s="191">
        <v>0</v>
      </c>
      <c r="L5" s="191">
        <v>3</v>
      </c>
      <c r="M5" s="193">
        <v>14</v>
      </c>
      <c r="N5" s="190"/>
      <c r="O5" s="191"/>
      <c r="P5" s="191"/>
      <c r="Q5" s="191"/>
      <c r="R5" s="192"/>
      <c r="S5" s="190"/>
      <c r="T5" s="191"/>
      <c r="U5" s="191"/>
      <c r="V5" s="191"/>
      <c r="W5" s="192"/>
      <c r="X5" s="329" t="s">
        <v>108</v>
      </c>
      <c r="Y5" s="330"/>
    </row>
    <row r="6" spans="1:25" ht="15" customHeight="1" x14ac:dyDescent="0.25">
      <c r="A6" s="89" t="s">
        <v>67</v>
      </c>
      <c r="B6" s="90" t="s">
        <v>68</v>
      </c>
      <c r="C6" s="91" t="s">
        <v>69</v>
      </c>
      <c r="D6" s="92"/>
      <c r="E6" s="93"/>
      <c r="F6" s="93"/>
      <c r="G6" s="93"/>
      <c r="H6" s="94"/>
      <c r="I6" s="92">
        <v>2</v>
      </c>
      <c r="J6" s="93">
        <v>2</v>
      </c>
      <c r="K6" s="93">
        <v>0</v>
      </c>
      <c r="L6" s="93" t="s">
        <v>70</v>
      </c>
      <c r="M6" s="95">
        <v>5</v>
      </c>
      <c r="N6" s="96"/>
      <c r="O6" s="97"/>
      <c r="P6" s="97"/>
      <c r="Q6" s="97"/>
      <c r="R6" s="98"/>
      <c r="S6" s="96"/>
      <c r="T6" s="97"/>
      <c r="U6" s="97"/>
      <c r="V6" s="97"/>
      <c r="W6" s="98"/>
      <c r="X6" s="331"/>
      <c r="Y6" s="332"/>
    </row>
    <row r="7" spans="1:25" x14ac:dyDescent="0.25">
      <c r="A7" s="99" t="s">
        <v>67</v>
      </c>
      <c r="B7" s="100" t="s">
        <v>71</v>
      </c>
      <c r="C7" s="101" t="s">
        <v>72</v>
      </c>
      <c r="D7" s="102">
        <v>2</v>
      </c>
      <c r="E7" s="103">
        <v>0</v>
      </c>
      <c r="F7" s="103">
        <v>2</v>
      </c>
      <c r="G7" s="103" t="s">
        <v>73</v>
      </c>
      <c r="H7" s="104">
        <v>4</v>
      </c>
      <c r="I7" s="102"/>
      <c r="J7" s="103"/>
      <c r="K7" s="103"/>
      <c r="L7" s="103"/>
      <c r="M7" s="105"/>
      <c r="N7" s="106"/>
      <c r="O7" s="107"/>
      <c r="P7" s="107"/>
      <c r="Q7" s="107"/>
      <c r="R7" s="108"/>
      <c r="S7" s="106"/>
      <c r="T7" s="107"/>
      <c r="U7" s="107"/>
      <c r="V7" s="107"/>
      <c r="W7" s="108"/>
      <c r="X7" s="331"/>
      <c r="Y7" s="332"/>
    </row>
    <row r="8" spans="1:25" x14ac:dyDescent="0.25">
      <c r="A8" s="99" t="s">
        <v>67</v>
      </c>
      <c r="B8" s="100" t="s">
        <v>74</v>
      </c>
      <c r="C8" s="101" t="s">
        <v>75</v>
      </c>
      <c r="D8" s="102"/>
      <c r="E8" s="103"/>
      <c r="F8" s="103"/>
      <c r="G8" s="103"/>
      <c r="H8" s="104"/>
      <c r="I8" s="102">
        <v>2</v>
      </c>
      <c r="J8" s="103">
        <v>2</v>
      </c>
      <c r="K8" s="103">
        <v>0</v>
      </c>
      <c r="L8" s="103" t="s">
        <v>70</v>
      </c>
      <c r="M8" s="105">
        <v>4</v>
      </c>
      <c r="N8" s="106"/>
      <c r="O8" s="107"/>
      <c r="P8" s="107"/>
      <c r="Q8" s="107"/>
      <c r="R8" s="108"/>
      <c r="S8" s="106"/>
      <c r="T8" s="107"/>
      <c r="U8" s="107"/>
      <c r="V8" s="107"/>
      <c r="W8" s="108"/>
      <c r="X8" s="331"/>
      <c r="Y8" s="332"/>
    </row>
    <row r="9" spans="1:25" ht="15.75" thickBot="1" x14ac:dyDescent="0.3">
      <c r="A9" s="109" t="s">
        <v>67</v>
      </c>
      <c r="B9" s="110" t="s">
        <v>76</v>
      </c>
      <c r="C9" s="111" t="s">
        <v>77</v>
      </c>
      <c r="D9" s="112"/>
      <c r="E9" s="113"/>
      <c r="F9" s="113"/>
      <c r="G9" s="113"/>
      <c r="H9" s="114"/>
      <c r="I9" s="112">
        <v>2</v>
      </c>
      <c r="J9" s="113">
        <v>2</v>
      </c>
      <c r="K9" s="113">
        <v>0</v>
      </c>
      <c r="L9" s="113" t="s">
        <v>70</v>
      </c>
      <c r="M9" s="115">
        <v>4</v>
      </c>
      <c r="N9" s="116"/>
      <c r="O9" s="117"/>
      <c r="P9" s="117"/>
      <c r="Q9" s="117"/>
      <c r="R9" s="118"/>
      <c r="S9" s="116"/>
      <c r="T9" s="117"/>
      <c r="U9" s="117"/>
      <c r="V9" s="117"/>
      <c r="W9" s="118"/>
      <c r="X9" s="331"/>
      <c r="Y9" s="332"/>
    </row>
    <row r="10" spans="1:25" x14ac:dyDescent="0.25">
      <c r="A10" s="119" t="s">
        <v>67</v>
      </c>
      <c r="B10" s="120" t="s">
        <v>78</v>
      </c>
      <c r="C10" s="121" t="s">
        <v>79</v>
      </c>
      <c r="D10" s="122">
        <v>2</v>
      </c>
      <c r="E10" s="123">
        <v>2</v>
      </c>
      <c r="F10" s="123">
        <v>2</v>
      </c>
      <c r="G10" s="123" t="s">
        <v>73</v>
      </c>
      <c r="H10" s="124">
        <v>6</v>
      </c>
      <c r="I10" s="122"/>
      <c r="J10" s="123"/>
      <c r="K10" s="123"/>
      <c r="L10" s="123"/>
      <c r="M10" s="125"/>
      <c r="N10" s="96"/>
      <c r="O10" s="97"/>
      <c r="P10" s="97"/>
      <c r="Q10" s="97"/>
      <c r="R10" s="98"/>
      <c r="S10" s="96"/>
      <c r="T10" s="97"/>
      <c r="U10" s="97"/>
      <c r="V10" s="97"/>
      <c r="W10" s="98"/>
      <c r="X10" s="331"/>
      <c r="Y10" s="332"/>
    </row>
    <row r="11" spans="1:25" x14ac:dyDescent="0.25">
      <c r="A11" s="126" t="s">
        <v>67</v>
      </c>
      <c r="B11" s="127" t="s">
        <v>80</v>
      </c>
      <c r="C11" s="128" t="s">
        <v>81</v>
      </c>
      <c r="D11" s="129"/>
      <c r="E11" s="130"/>
      <c r="F11" s="130"/>
      <c r="G11" s="130"/>
      <c r="H11" s="131"/>
      <c r="I11" s="129">
        <v>2</v>
      </c>
      <c r="J11" s="130">
        <v>2</v>
      </c>
      <c r="K11" s="130">
        <v>0</v>
      </c>
      <c r="L11" s="130" t="s">
        <v>70</v>
      </c>
      <c r="M11" s="131">
        <v>5</v>
      </c>
      <c r="N11" s="106"/>
      <c r="O11" s="107"/>
      <c r="P11" s="107"/>
      <c r="Q11" s="107"/>
      <c r="R11" s="108"/>
      <c r="S11" s="106"/>
      <c r="T11" s="107"/>
      <c r="U11" s="107"/>
      <c r="V11" s="107"/>
      <c r="W11" s="108"/>
      <c r="X11" s="331"/>
      <c r="Y11" s="332"/>
    </row>
    <row r="12" spans="1:25" ht="15.75" thickBot="1" x14ac:dyDescent="0.3">
      <c r="A12" s="132" t="s">
        <v>67</v>
      </c>
      <c r="B12" s="133" t="s">
        <v>82</v>
      </c>
      <c r="C12" s="134" t="s">
        <v>83</v>
      </c>
      <c r="D12" s="135">
        <v>4</v>
      </c>
      <c r="E12" s="136">
        <v>0</v>
      </c>
      <c r="F12" s="136">
        <v>0</v>
      </c>
      <c r="G12" s="136" t="s">
        <v>70</v>
      </c>
      <c r="H12" s="137">
        <v>4</v>
      </c>
      <c r="I12" s="135"/>
      <c r="J12" s="136"/>
      <c r="K12" s="136"/>
      <c r="L12" s="136"/>
      <c r="M12" s="137"/>
      <c r="N12" s="116"/>
      <c r="O12" s="117"/>
      <c r="P12" s="117"/>
      <c r="Q12" s="117"/>
      <c r="R12" s="118"/>
      <c r="S12" s="116"/>
      <c r="T12" s="117"/>
      <c r="U12" s="117"/>
      <c r="V12" s="117"/>
      <c r="W12" s="118"/>
      <c r="X12" s="333"/>
      <c r="Y12" s="334"/>
    </row>
    <row r="13" spans="1:25" ht="15.75" thickBot="1" x14ac:dyDescent="0.3">
      <c r="A13" s="344" t="s">
        <v>116</v>
      </c>
      <c r="B13" s="328"/>
      <c r="C13" s="328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6"/>
      <c r="X13" s="83"/>
      <c r="Y13" s="83"/>
    </row>
    <row r="14" spans="1:25" ht="15.75" customHeight="1" thickBot="1" x14ac:dyDescent="0.3">
      <c r="A14" s="190"/>
      <c r="B14" s="191"/>
      <c r="C14" s="192"/>
      <c r="D14" s="190">
        <f>SUM(D15:D19)</f>
        <v>6</v>
      </c>
      <c r="E14" s="190">
        <f>SUM(E15:E19)</f>
        <v>2</v>
      </c>
      <c r="F14" s="190">
        <f>SUM(F15:F19)</f>
        <v>0</v>
      </c>
      <c r="G14" s="190">
        <v>2</v>
      </c>
      <c r="H14" s="190">
        <f>SUM(H15:H19)</f>
        <v>10</v>
      </c>
      <c r="I14" s="190">
        <f>SUM(I15:I19)</f>
        <v>3</v>
      </c>
      <c r="J14" s="190">
        <f>SUM(J15:J19)</f>
        <v>1</v>
      </c>
      <c r="K14" s="190">
        <f>SUM(K15:K19)</f>
        <v>0</v>
      </c>
      <c r="L14" s="190">
        <v>1</v>
      </c>
      <c r="M14" s="190">
        <f>SUM(M15:M19)</f>
        <v>5</v>
      </c>
      <c r="N14" s="190">
        <f>SUM(N15:N19)</f>
        <v>6</v>
      </c>
      <c r="O14" s="190">
        <f>SUM(O15:O19)</f>
        <v>2</v>
      </c>
      <c r="P14" s="190">
        <f>SUM(P15:P19)</f>
        <v>0</v>
      </c>
      <c r="Q14" s="190">
        <v>2</v>
      </c>
      <c r="R14" s="190">
        <f>SUM(R15:R19)</f>
        <v>10</v>
      </c>
      <c r="S14" s="190">
        <f>SUM(S15:S19)</f>
        <v>6</v>
      </c>
      <c r="T14" s="190">
        <f>SUM(T15:T19)</f>
        <v>2</v>
      </c>
      <c r="U14" s="190">
        <f>SUM(U15:U19)</f>
        <v>0</v>
      </c>
      <c r="V14" s="190">
        <v>2</v>
      </c>
      <c r="W14" s="231">
        <f>SUM(W15:W19)</f>
        <v>10</v>
      </c>
      <c r="X14" s="335" t="s">
        <v>125</v>
      </c>
      <c r="Y14" s="336"/>
    </row>
    <row r="15" spans="1:25" ht="15" customHeight="1" x14ac:dyDescent="0.25">
      <c r="A15" s="138" t="s">
        <v>84</v>
      </c>
      <c r="B15" s="139" t="s">
        <v>6</v>
      </c>
      <c r="C15" s="140" t="s">
        <v>48</v>
      </c>
      <c r="D15" s="141">
        <v>3</v>
      </c>
      <c r="E15" s="142">
        <v>1</v>
      </c>
      <c r="F15" s="142">
        <v>0</v>
      </c>
      <c r="G15" s="142" t="s">
        <v>70</v>
      </c>
      <c r="H15" s="143">
        <v>5</v>
      </c>
      <c r="I15" s="144"/>
      <c r="J15" s="145"/>
      <c r="K15" s="145"/>
      <c r="L15" s="145"/>
      <c r="M15" s="146"/>
      <c r="N15" s="147"/>
      <c r="O15" s="145"/>
      <c r="P15" s="145"/>
      <c r="Q15" s="145"/>
      <c r="R15" s="146"/>
      <c r="S15" s="147"/>
      <c r="T15" s="145"/>
      <c r="U15" s="145"/>
      <c r="V15" s="145"/>
      <c r="W15" s="148"/>
      <c r="X15" s="337"/>
      <c r="Y15" s="338"/>
    </row>
    <row r="16" spans="1:25" x14ac:dyDescent="0.25">
      <c r="A16" s="149" t="s">
        <v>84</v>
      </c>
      <c r="B16" s="150" t="s">
        <v>8</v>
      </c>
      <c r="C16" s="151" t="s">
        <v>49</v>
      </c>
      <c r="D16" s="152"/>
      <c r="E16" s="153"/>
      <c r="F16" s="153"/>
      <c r="G16" s="153"/>
      <c r="H16" s="154"/>
      <c r="I16" s="155"/>
      <c r="J16" s="156"/>
      <c r="K16" s="156"/>
      <c r="L16" s="156"/>
      <c r="M16" s="157"/>
      <c r="N16" s="152"/>
      <c r="O16" s="153"/>
      <c r="P16" s="153"/>
      <c r="Q16" s="153"/>
      <c r="R16" s="297"/>
      <c r="S16" s="232">
        <v>3</v>
      </c>
      <c r="T16" s="156">
        <v>1</v>
      </c>
      <c r="U16" s="156">
        <v>0</v>
      </c>
      <c r="V16" s="156" t="s">
        <v>70</v>
      </c>
      <c r="W16" s="158">
        <v>5</v>
      </c>
      <c r="X16" s="337"/>
      <c r="Y16" s="338"/>
    </row>
    <row r="17" spans="1:25" x14ac:dyDescent="0.25">
      <c r="A17" s="289" t="s">
        <v>84</v>
      </c>
      <c r="B17" s="290" t="s">
        <v>12</v>
      </c>
      <c r="C17" s="291" t="s">
        <v>85</v>
      </c>
      <c r="D17" s="84"/>
      <c r="E17" s="85"/>
      <c r="F17" s="85"/>
      <c r="G17" s="85"/>
      <c r="H17" s="87"/>
      <c r="I17" s="292"/>
      <c r="J17" s="293"/>
      <c r="K17" s="293"/>
      <c r="L17" s="293"/>
      <c r="M17" s="294"/>
      <c r="N17" s="295">
        <v>3</v>
      </c>
      <c r="O17" s="293">
        <v>1</v>
      </c>
      <c r="P17" s="293">
        <v>0</v>
      </c>
      <c r="Q17" s="293" t="s">
        <v>70</v>
      </c>
      <c r="R17" s="296">
        <v>5</v>
      </c>
      <c r="S17" s="232"/>
      <c r="T17" s="156"/>
      <c r="U17" s="156"/>
      <c r="V17" s="156"/>
      <c r="W17" s="158"/>
      <c r="X17" s="337"/>
      <c r="Y17" s="338"/>
    </row>
    <row r="18" spans="1:25" x14ac:dyDescent="0.25">
      <c r="A18" s="289" t="s">
        <v>84</v>
      </c>
      <c r="B18" s="290" t="s">
        <v>113</v>
      </c>
      <c r="C18" s="291" t="s">
        <v>114</v>
      </c>
      <c r="D18" s="84"/>
      <c r="E18" s="85"/>
      <c r="F18" s="85"/>
      <c r="G18" s="85"/>
      <c r="H18" s="87"/>
      <c r="I18" s="292"/>
      <c r="J18" s="293"/>
      <c r="K18" s="293"/>
      <c r="L18" s="293"/>
      <c r="M18" s="294"/>
      <c r="N18" s="295"/>
      <c r="O18" s="293"/>
      <c r="P18" s="293"/>
      <c r="Q18" s="293"/>
      <c r="R18" s="296"/>
      <c r="S18" s="292">
        <v>3</v>
      </c>
      <c r="T18" s="293">
        <v>1</v>
      </c>
      <c r="U18" s="293">
        <v>0</v>
      </c>
      <c r="V18" s="293" t="s">
        <v>70</v>
      </c>
      <c r="W18" s="294">
        <v>5</v>
      </c>
      <c r="X18" s="337"/>
      <c r="Y18" s="338"/>
    </row>
    <row r="19" spans="1:25" ht="15.75" thickBot="1" x14ac:dyDescent="0.3">
      <c r="A19" s="219" t="s">
        <v>84</v>
      </c>
      <c r="B19" s="223" t="s">
        <v>107</v>
      </c>
      <c r="C19" s="224"/>
      <c r="D19" s="225">
        <v>3</v>
      </c>
      <c r="E19" s="180">
        <v>1</v>
      </c>
      <c r="F19" s="180">
        <v>0</v>
      </c>
      <c r="G19" s="180" t="s">
        <v>70</v>
      </c>
      <c r="H19" s="226">
        <v>5</v>
      </c>
      <c r="I19" s="225">
        <v>3</v>
      </c>
      <c r="J19" s="180">
        <v>1</v>
      </c>
      <c r="K19" s="180">
        <v>0</v>
      </c>
      <c r="L19" s="180" t="s">
        <v>70</v>
      </c>
      <c r="M19" s="181">
        <v>5</v>
      </c>
      <c r="N19" s="179">
        <v>3</v>
      </c>
      <c r="O19" s="180">
        <v>1</v>
      </c>
      <c r="P19" s="180">
        <v>0</v>
      </c>
      <c r="Q19" s="180" t="s">
        <v>70</v>
      </c>
      <c r="R19" s="226">
        <v>5</v>
      </c>
      <c r="S19" s="227"/>
      <c r="T19" s="228"/>
      <c r="U19" s="228"/>
      <c r="V19" s="228"/>
      <c r="W19" s="229"/>
      <c r="X19" s="337"/>
      <c r="Y19" s="338"/>
    </row>
    <row r="20" spans="1:25" ht="15.75" thickBot="1" x14ac:dyDescent="0.3">
      <c r="A20" s="344" t="s">
        <v>117</v>
      </c>
      <c r="B20" s="345"/>
      <c r="C20" s="345"/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6"/>
      <c r="X20" s="339"/>
      <c r="Y20" s="340"/>
    </row>
    <row r="21" spans="1:25" ht="15" customHeight="1" thickBot="1" x14ac:dyDescent="0.3">
      <c r="A21" s="220"/>
      <c r="B21" s="236"/>
      <c r="C21" s="222"/>
      <c r="D21" s="216">
        <f t="shared" ref="D21:U21" si="0">SUM(D22:D30)</f>
        <v>4</v>
      </c>
      <c r="E21" s="217">
        <f t="shared" si="0"/>
        <v>2</v>
      </c>
      <c r="F21" s="217">
        <f t="shared" si="0"/>
        <v>2</v>
      </c>
      <c r="G21" s="217">
        <v>1</v>
      </c>
      <c r="H21" s="218">
        <f t="shared" si="0"/>
        <v>8</v>
      </c>
      <c r="I21" s="216">
        <f t="shared" si="0"/>
        <v>5</v>
      </c>
      <c r="J21" s="217">
        <f t="shared" si="0"/>
        <v>1</v>
      </c>
      <c r="K21" s="217">
        <f t="shared" si="0"/>
        <v>4</v>
      </c>
      <c r="L21" s="217">
        <f t="shared" si="0"/>
        <v>0</v>
      </c>
      <c r="M21" s="218">
        <f t="shared" si="0"/>
        <v>12</v>
      </c>
      <c r="N21" s="216">
        <f t="shared" si="0"/>
        <v>4</v>
      </c>
      <c r="O21" s="217">
        <f t="shared" si="0"/>
        <v>0</v>
      </c>
      <c r="P21" s="217">
        <f t="shared" si="0"/>
        <v>6</v>
      </c>
      <c r="Q21" s="217">
        <v>1</v>
      </c>
      <c r="R21" s="218">
        <f t="shared" si="0"/>
        <v>10</v>
      </c>
      <c r="S21" s="216">
        <f t="shared" si="0"/>
        <v>3</v>
      </c>
      <c r="T21" s="217">
        <f t="shared" si="0"/>
        <v>1</v>
      </c>
      <c r="U21" s="217">
        <f t="shared" si="0"/>
        <v>0</v>
      </c>
      <c r="V21" s="217">
        <v>1</v>
      </c>
      <c r="W21" s="218">
        <f>SUM(W22:W30)</f>
        <v>5</v>
      </c>
      <c r="X21" s="230"/>
      <c r="Y21" s="230"/>
    </row>
    <row r="22" spans="1:25" x14ac:dyDescent="0.25">
      <c r="A22" s="233" t="s">
        <v>86</v>
      </c>
      <c r="B22" s="237" t="s">
        <v>9</v>
      </c>
      <c r="C22" s="239" t="s">
        <v>50</v>
      </c>
      <c r="D22" s="159"/>
      <c r="E22" s="160"/>
      <c r="F22" s="160"/>
      <c r="G22" s="160"/>
      <c r="H22" s="161"/>
      <c r="I22" s="159"/>
      <c r="J22" s="160"/>
      <c r="K22" s="160"/>
      <c r="L22" s="160"/>
      <c r="M22" s="161"/>
      <c r="N22" s="159"/>
      <c r="O22" s="160"/>
      <c r="P22" s="160"/>
      <c r="Q22" s="160"/>
      <c r="R22" s="161"/>
      <c r="S22" s="159">
        <v>3</v>
      </c>
      <c r="T22" s="160">
        <v>1</v>
      </c>
      <c r="U22" s="160">
        <v>0</v>
      </c>
      <c r="V22" s="160" t="s">
        <v>70</v>
      </c>
      <c r="W22" s="161">
        <v>5</v>
      </c>
      <c r="X22" s="230"/>
      <c r="Y22" s="230"/>
    </row>
    <row r="23" spans="1:25" s="197" customFormat="1" x14ac:dyDescent="0.25">
      <c r="A23" s="233" t="s">
        <v>86</v>
      </c>
      <c r="B23" s="237" t="s">
        <v>10</v>
      </c>
      <c r="C23" s="239" t="s">
        <v>51</v>
      </c>
      <c r="D23" s="159"/>
      <c r="E23" s="160"/>
      <c r="F23" s="160"/>
      <c r="G23" s="160"/>
      <c r="H23" s="161"/>
      <c r="I23" s="159">
        <v>3</v>
      </c>
      <c r="J23" s="160">
        <v>1</v>
      </c>
      <c r="K23" s="160">
        <v>0</v>
      </c>
      <c r="L23" s="160" t="s">
        <v>73</v>
      </c>
      <c r="M23" s="161">
        <v>5</v>
      </c>
      <c r="N23" s="159"/>
      <c r="O23" s="160"/>
      <c r="P23" s="160"/>
      <c r="Q23" s="160"/>
      <c r="R23" s="161"/>
      <c r="S23" s="159"/>
      <c r="T23" s="160"/>
      <c r="U23" s="160"/>
      <c r="V23" s="160"/>
      <c r="W23" s="161"/>
      <c r="X23" s="337" t="s">
        <v>124</v>
      </c>
      <c r="Y23" s="338"/>
    </row>
    <row r="24" spans="1:25" ht="14.45" customHeight="1" x14ac:dyDescent="0.25">
      <c r="A24" s="233" t="s">
        <v>86</v>
      </c>
      <c r="B24" s="237" t="s">
        <v>13</v>
      </c>
      <c r="C24" s="239" t="s">
        <v>52</v>
      </c>
      <c r="D24" s="159">
        <v>0</v>
      </c>
      <c r="E24" s="160">
        <v>0</v>
      </c>
      <c r="F24" s="160">
        <v>2</v>
      </c>
      <c r="G24" s="160" t="s">
        <v>73</v>
      </c>
      <c r="H24" s="161">
        <v>2</v>
      </c>
      <c r="I24" s="159"/>
      <c r="J24" s="160"/>
      <c r="K24" s="160"/>
      <c r="L24" s="160"/>
      <c r="M24" s="161"/>
      <c r="N24" s="159"/>
      <c r="O24" s="160"/>
      <c r="P24" s="160"/>
      <c r="Q24" s="160"/>
      <c r="R24" s="161"/>
      <c r="S24" s="159"/>
      <c r="T24" s="160"/>
      <c r="U24" s="160"/>
      <c r="V24" s="160"/>
      <c r="W24" s="161"/>
      <c r="X24" s="337"/>
      <c r="Y24" s="338"/>
    </row>
    <row r="25" spans="1:25" ht="30" x14ac:dyDescent="0.25">
      <c r="A25" s="234" t="s">
        <v>86</v>
      </c>
      <c r="B25" s="238" t="s">
        <v>97</v>
      </c>
      <c r="C25" s="241"/>
      <c r="D25" s="177">
        <v>2</v>
      </c>
      <c r="E25" s="174">
        <v>0</v>
      </c>
      <c r="F25" s="174">
        <v>0</v>
      </c>
      <c r="G25" s="174" t="s">
        <v>70</v>
      </c>
      <c r="H25" s="178">
        <v>3</v>
      </c>
      <c r="I25" s="177">
        <v>2</v>
      </c>
      <c r="J25" s="174">
        <v>0</v>
      </c>
      <c r="K25" s="174">
        <v>0</v>
      </c>
      <c r="L25" s="174" t="s">
        <v>73</v>
      </c>
      <c r="M25" s="178">
        <v>3</v>
      </c>
      <c r="N25" s="177">
        <v>2</v>
      </c>
      <c r="O25" s="174">
        <v>0</v>
      </c>
      <c r="P25" s="174">
        <v>0</v>
      </c>
      <c r="Q25" s="174" t="s">
        <v>70</v>
      </c>
      <c r="R25" s="178">
        <v>3</v>
      </c>
      <c r="S25" s="177"/>
      <c r="T25" s="174"/>
      <c r="U25" s="174"/>
      <c r="V25" s="174"/>
      <c r="W25" s="178"/>
      <c r="X25" s="337"/>
      <c r="Y25" s="338"/>
    </row>
    <row r="26" spans="1:25" ht="15" customHeight="1" x14ac:dyDescent="0.25">
      <c r="A26" s="234" t="s">
        <v>86</v>
      </c>
      <c r="B26" s="198" t="s">
        <v>97</v>
      </c>
      <c r="C26" s="199"/>
      <c r="D26" s="213">
        <v>0</v>
      </c>
      <c r="E26" s="214">
        <v>2</v>
      </c>
      <c r="F26" s="214">
        <v>0</v>
      </c>
      <c r="G26" s="214" t="s">
        <v>73</v>
      </c>
      <c r="H26" s="215">
        <v>2</v>
      </c>
      <c r="I26" s="175"/>
      <c r="J26" s="173"/>
      <c r="K26" s="173"/>
      <c r="L26" s="173"/>
      <c r="M26" s="176"/>
      <c r="N26" s="177">
        <v>0</v>
      </c>
      <c r="O26" s="174">
        <v>0</v>
      </c>
      <c r="P26" s="174">
        <v>2</v>
      </c>
      <c r="Q26" s="174" t="s">
        <v>73</v>
      </c>
      <c r="R26" s="178">
        <v>2</v>
      </c>
      <c r="S26" s="177"/>
      <c r="T26" s="174"/>
      <c r="U26" s="174"/>
      <c r="V26" s="174"/>
      <c r="W26" s="178"/>
      <c r="X26" s="337"/>
      <c r="Y26" s="338"/>
    </row>
    <row r="27" spans="1:25" x14ac:dyDescent="0.25">
      <c r="A27" s="234" t="s">
        <v>86</v>
      </c>
      <c r="B27" s="239" t="s">
        <v>87</v>
      </c>
      <c r="C27" s="242"/>
      <c r="D27" s="162"/>
      <c r="E27" s="163"/>
      <c r="F27" s="163"/>
      <c r="G27" s="163"/>
      <c r="H27" s="164"/>
      <c r="I27" s="162">
        <v>0</v>
      </c>
      <c r="J27" s="163">
        <v>0</v>
      </c>
      <c r="K27" s="163">
        <v>4</v>
      </c>
      <c r="L27" s="163" t="s">
        <v>73</v>
      </c>
      <c r="M27" s="164">
        <v>4</v>
      </c>
      <c r="N27" s="162"/>
      <c r="O27" s="163"/>
      <c r="P27" s="163"/>
      <c r="Q27" s="163"/>
      <c r="R27" s="164"/>
      <c r="S27" s="162"/>
      <c r="T27" s="163"/>
      <c r="U27" s="163"/>
      <c r="V27" s="163"/>
      <c r="W27" s="164"/>
      <c r="X27" s="337"/>
      <c r="Y27" s="338"/>
    </row>
    <row r="28" spans="1:25" x14ac:dyDescent="0.25">
      <c r="A28" s="234" t="s">
        <v>86</v>
      </c>
      <c r="B28" s="239" t="s">
        <v>88</v>
      </c>
      <c r="C28" s="242"/>
      <c r="D28" s="162">
        <v>2</v>
      </c>
      <c r="E28" s="163">
        <v>0</v>
      </c>
      <c r="F28" s="163">
        <v>0</v>
      </c>
      <c r="G28" s="163" t="s">
        <v>73</v>
      </c>
      <c r="H28" s="164">
        <v>1</v>
      </c>
      <c r="I28" s="162"/>
      <c r="J28" s="163"/>
      <c r="K28" s="163"/>
      <c r="L28" s="163"/>
      <c r="M28" s="164"/>
      <c r="N28" s="162"/>
      <c r="O28" s="163"/>
      <c r="P28" s="163"/>
      <c r="Q28" s="163"/>
      <c r="R28" s="164"/>
      <c r="S28" s="162"/>
      <c r="T28" s="163"/>
      <c r="U28" s="163"/>
      <c r="V28" s="163"/>
      <c r="W28" s="164"/>
      <c r="X28" s="337"/>
      <c r="Y28" s="338"/>
    </row>
    <row r="29" spans="1:25" x14ac:dyDescent="0.25">
      <c r="A29" s="234" t="s">
        <v>86</v>
      </c>
      <c r="B29" s="239" t="s">
        <v>89</v>
      </c>
      <c r="C29" s="242"/>
      <c r="D29" s="162"/>
      <c r="E29" s="163"/>
      <c r="F29" s="163"/>
      <c r="G29" s="163"/>
      <c r="H29" s="164"/>
      <c r="I29" s="162"/>
      <c r="J29" s="163"/>
      <c r="K29" s="163"/>
      <c r="L29" s="163"/>
      <c r="M29" s="164"/>
      <c r="N29" s="162">
        <v>0</v>
      </c>
      <c r="O29" s="163">
        <v>0</v>
      </c>
      <c r="P29" s="163">
        <v>4</v>
      </c>
      <c r="Q29" s="163" t="s">
        <v>73</v>
      </c>
      <c r="R29" s="164">
        <v>4</v>
      </c>
      <c r="S29" s="183"/>
      <c r="T29" s="184"/>
      <c r="U29" s="184"/>
      <c r="V29" s="184"/>
      <c r="W29" s="166"/>
      <c r="X29" s="337"/>
      <c r="Y29" s="338"/>
    </row>
    <row r="30" spans="1:25" ht="15.75" thickBot="1" x14ac:dyDescent="0.3">
      <c r="A30" s="235" t="s">
        <v>86</v>
      </c>
      <c r="B30" s="240" t="s">
        <v>90</v>
      </c>
      <c r="C30" s="243"/>
      <c r="D30" s="244"/>
      <c r="E30" s="245"/>
      <c r="F30" s="245"/>
      <c r="G30" s="245"/>
      <c r="H30" s="246"/>
      <c r="I30" s="244"/>
      <c r="J30" s="245"/>
      <c r="K30" s="245"/>
      <c r="L30" s="245"/>
      <c r="M30" s="246"/>
      <c r="N30" s="244">
        <v>2</v>
      </c>
      <c r="O30" s="245">
        <v>0</v>
      </c>
      <c r="P30" s="245">
        <v>0</v>
      </c>
      <c r="Q30" s="245" t="s">
        <v>73</v>
      </c>
      <c r="R30" s="246">
        <v>1</v>
      </c>
      <c r="S30" s="247"/>
      <c r="T30" s="248"/>
      <c r="U30" s="248"/>
      <c r="V30" s="248"/>
      <c r="W30" s="249"/>
      <c r="X30" s="337"/>
      <c r="Y30" s="338"/>
    </row>
    <row r="31" spans="1:25" ht="15.75" thickBot="1" x14ac:dyDescent="0.3">
      <c r="A31" s="328" t="s">
        <v>118</v>
      </c>
      <c r="B31" s="328"/>
      <c r="C31" s="328"/>
      <c r="D31" s="328"/>
      <c r="E31" s="328"/>
      <c r="F31" s="328"/>
      <c r="G31" s="328"/>
      <c r="H31" s="328"/>
      <c r="I31" s="328"/>
      <c r="J31" s="328"/>
      <c r="K31" s="328"/>
      <c r="L31" s="328"/>
      <c r="M31" s="328"/>
      <c r="N31" s="328"/>
      <c r="O31" s="328"/>
      <c r="P31" s="328"/>
      <c r="Q31" s="328"/>
      <c r="R31" s="328"/>
      <c r="S31" s="328"/>
      <c r="T31" s="328"/>
      <c r="U31" s="328"/>
      <c r="V31" s="328"/>
      <c r="W31" s="328"/>
      <c r="X31" s="339"/>
      <c r="Y31" s="340"/>
    </row>
    <row r="32" spans="1:25" ht="15.75" thickBot="1" x14ac:dyDescent="0.3">
      <c r="A32" s="254"/>
      <c r="B32" s="221"/>
      <c r="C32" s="236"/>
      <c r="D32" s="253">
        <f>SUM(D33:D34)</f>
        <v>4</v>
      </c>
      <c r="E32" s="217">
        <f t="shared" ref="E32:W32" si="1">SUM(E33:E34)</f>
        <v>0</v>
      </c>
      <c r="F32" s="217">
        <f t="shared" si="1"/>
        <v>0</v>
      </c>
      <c r="G32" s="217">
        <v>0</v>
      </c>
      <c r="H32" s="258">
        <f t="shared" si="1"/>
        <v>4</v>
      </c>
      <c r="I32" s="216">
        <f t="shared" si="1"/>
        <v>0</v>
      </c>
      <c r="J32" s="217">
        <f t="shared" si="1"/>
        <v>0</v>
      </c>
      <c r="K32" s="217">
        <f t="shared" si="1"/>
        <v>0</v>
      </c>
      <c r="L32" s="217">
        <f t="shared" si="1"/>
        <v>0</v>
      </c>
      <c r="M32" s="218">
        <f t="shared" si="1"/>
        <v>0</v>
      </c>
      <c r="N32" s="253">
        <f t="shared" si="1"/>
        <v>4</v>
      </c>
      <c r="O32" s="217">
        <f t="shared" si="1"/>
        <v>2</v>
      </c>
      <c r="P32" s="217">
        <f t="shared" si="1"/>
        <v>0</v>
      </c>
      <c r="Q32" s="217">
        <f t="shared" si="1"/>
        <v>0</v>
      </c>
      <c r="R32" s="258">
        <f t="shared" si="1"/>
        <v>6</v>
      </c>
      <c r="S32" s="216">
        <f t="shared" si="1"/>
        <v>0</v>
      </c>
      <c r="T32" s="217">
        <f t="shared" si="1"/>
        <v>0</v>
      </c>
      <c r="U32" s="217">
        <f t="shared" si="1"/>
        <v>0</v>
      </c>
      <c r="V32" s="217">
        <f t="shared" si="1"/>
        <v>0</v>
      </c>
      <c r="W32" s="218">
        <f t="shared" si="1"/>
        <v>0</v>
      </c>
      <c r="X32" s="83"/>
      <c r="Y32" s="83"/>
    </row>
    <row r="33" spans="1:27" x14ac:dyDescent="0.25">
      <c r="A33" s="252"/>
      <c r="B33" s="255" t="s">
        <v>105</v>
      </c>
      <c r="C33" s="257"/>
      <c r="D33" s="256">
        <v>4</v>
      </c>
      <c r="E33" s="251">
        <v>0</v>
      </c>
      <c r="F33" s="251">
        <v>0</v>
      </c>
      <c r="G33" s="251" t="s">
        <v>73</v>
      </c>
      <c r="H33" s="259">
        <v>4</v>
      </c>
      <c r="I33" s="261"/>
      <c r="J33" s="251"/>
      <c r="K33" s="251"/>
      <c r="L33" s="251"/>
      <c r="M33" s="262"/>
      <c r="N33" s="260">
        <v>2</v>
      </c>
      <c r="O33" s="250">
        <v>2</v>
      </c>
      <c r="P33" s="250">
        <v>0</v>
      </c>
      <c r="Q33" s="250" t="s">
        <v>73</v>
      </c>
      <c r="R33" s="263">
        <v>4</v>
      </c>
      <c r="S33" s="261"/>
      <c r="T33" s="251"/>
      <c r="U33" s="251"/>
      <c r="V33" s="251"/>
      <c r="W33" s="262"/>
    </row>
    <row r="34" spans="1:27" ht="45.75" thickBot="1" x14ac:dyDescent="0.3">
      <c r="A34" s="264"/>
      <c r="B34" s="265" t="s">
        <v>106</v>
      </c>
      <c r="C34" s="266"/>
      <c r="D34" s="267"/>
      <c r="E34" s="268"/>
      <c r="F34" s="268"/>
      <c r="G34" s="268"/>
      <c r="H34" s="269"/>
      <c r="I34" s="270"/>
      <c r="J34" s="268"/>
      <c r="K34" s="268"/>
      <c r="L34" s="268"/>
      <c r="M34" s="271"/>
      <c r="N34" s="267">
        <v>2</v>
      </c>
      <c r="O34" s="268">
        <v>0</v>
      </c>
      <c r="P34" s="268">
        <v>0</v>
      </c>
      <c r="Q34" s="268" t="s">
        <v>73</v>
      </c>
      <c r="R34" s="269">
        <v>2</v>
      </c>
      <c r="S34" s="270"/>
      <c r="T34" s="268"/>
      <c r="U34" s="268"/>
      <c r="V34" s="268"/>
      <c r="W34" s="271"/>
    </row>
    <row r="35" spans="1:27" ht="15.75" thickBot="1" x14ac:dyDescent="0.3">
      <c r="A35" s="341" t="s">
        <v>119</v>
      </c>
      <c r="B35" s="342"/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342"/>
      <c r="N35" s="342"/>
      <c r="O35" s="342"/>
      <c r="P35" s="342"/>
      <c r="Q35" s="342"/>
      <c r="R35" s="342"/>
      <c r="S35" s="342"/>
      <c r="T35" s="342"/>
      <c r="U35" s="342"/>
      <c r="V35" s="342"/>
      <c r="W35" s="343"/>
    </row>
    <row r="36" spans="1:27" ht="33.75" customHeight="1" thickBot="1" x14ac:dyDescent="0.3">
      <c r="A36" s="273"/>
      <c r="B36" s="280"/>
      <c r="C36" s="195"/>
      <c r="D36" s="194"/>
      <c r="E36" s="195"/>
      <c r="F36" s="195"/>
      <c r="G36" s="195"/>
      <c r="H36" s="196"/>
      <c r="I36" s="200">
        <v>0</v>
      </c>
      <c r="J36" s="201">
        <v>0</v>
      </c>
      <c r="K36" s="201">
        <v>0</v>
      </c>
      <c r="L36" s="201">
        <v>0</v>
      </c>
      <c r="M36" s="202">
        <v>0</v>
      </c>
      <c r="N36" s="203">
        <v>0</v>
      </c>
      <c r="O36" s="201">
        <v>2</v>
      </c>
      <c r="P36" s="201">
        <v>0</v>
      </c>
      <c r="Q36" s="201">
        <v>0</v>
      </c>
      <c r="R36" s="204">
        <v>5</v>
      </c>
      <c r="S36" s="200">
        <v>0</v>
      </c>
      <c r="T36" s="201">
        <v>8</v>
      </c>
      <c r="U36" s="201">
        <v>0</v>
      </c>
      <c r="V36" s="201">
        <v>0</v>
      </c>
      <c r="W36" s="204">
        <v>15</v>
      </c>
    </row>
    <row r="37" spans="1:27" x14ac:dyDescent="0.25">
      <c r="A37" s="274"/>
      <c r="B37" s="281" t="s">
        <v>98</v>
      </c>
      <c r="C37" s="277" t="s">
        <v>99</v>
      </c>
      <c r="D37" s="185"/>
      <c r="E37" s="186"/>
      <c r="F37" s="186"/>
      <c r="G37" s="186"/>
      <c r="H37" s="187"/>
      <c r="I37" s="189">
        <v>0</v>
      </c>
      <c r="J37" s="186">
        <v>0</v>
      </c>
      <c r="K37" s="186">
        <v>0</v>
      </c>
      <c r="L37" s="186" t="s">
        <v>100</v>
      </c>
      <c r="M37" s="188">
        <v>0</v>
      </c>
      <c r="N37" s="185"/>
      <c r="O37" s="186"/>
      <c r="P37" s="186"/>
      <c r="Q37" s="186"/>
      <c r="R37" s="187"/>
      <c r="S37" s="189"/>
      <c r="T37" s="186"/>
      <c r="U37" s="186"/>
      <c r="V37" s="186"/>
      <c r="W37" s="187"/>
    </row>
    <row r="38" spans="1:27" x14ac:dyDescent="0.25">
      <c r="A38" s="275"/>
      <c r="B38" s="272" t="s">
        <v>101</v>
      </c>
      <c r="C38" s="278" t="s">
        <v>102</v>
      </c>
      <c r="D38" s="205"/>
      <c r="E38" s="206"/>
      <c r="F38" s="206"/>
      <c r="G38" s="206"/>
      <c r="H38" s="207"/>
      <c r="I38" s="208"/>
      <c r="J38" s="206"/>
      <c r="K38" s="206"/>
      <c r="L38" s="206"/>
      <c r="M38" s="165"/>
      <c r="N38" s="205">
        <v>0</v>
      </c>
      <c r="O38" s="206">
        <v>2</v>
      </c>
      <c r="P38" s="206">
        <v>0</v>
      </c>
      <c r="Q38" s="206" t="s">
        <v>73</v>
      </c>
      <c r="R38" s="207">
        <v>5</v>
      </c>
      <c r="S38" s="208"/>
      <c r="T38" s="206"/>
      <c r="U38" s="206"/>
      <c r="V38" s="206"/>
      <c r="W38" s="207"/>
    </row>
    <row r="39" spans="1:27" ht="15.75" thickBot="1" x14ac:dyDescent="0.3">
      <c r="A39" s="276"/>
      <c r="B39" s="282" t="s">
        <v>103</v>
      </c>
      <c r="C39" s="279" t="s">
        <v>104</v>
      </c>
      <c r="D39" s="209"/>
      <c r="E39" s="210"/>
      <c r="F39" s="210"/>
      <c r="G39" s="210"/>
      <c r="H39" s="211"/>
      <c r="I39" s="212"/>
      <c r="J39" s="210"/>
      <c r="K39" s="210"/>
      <c r="L39" s="210"/>
      <c r="M39" s="172"/>
      <c r="N39" s="209"/>
      <c r="O39" s="210"/>
      <c r="P39" s="210"/>
      <c r="Q39" s="210"/>
      <c r="R39" s="211"/>
      <c r="S39" s="212">
        <v>0</v>
      </c>
      <c r="T39" s="210">
        <v>8</v>
      </c>
      <c r="U39" s="210">
        <v>0</v>
      </c>
      <c r="V39" s="210" t="s">
        <v>73</v>
      </c>
      <c r="W39" s="211">
        <v>15</v>
      </c>
    </row>
    <row r="40" spans="1:27" x14ac:dyDescent="0.25">
      <c r="C40" s="283"/>
      <c r="D40" s="167" t="s">
        <v>62</v>
      </c>
      <c r="E40" s="168" t="s">
        <v>63</v>
      </c>
      <c r="F40" s="168" t="s">
        <v>64</v>
      </c>
      <c r="G40" s="168" t="s">
        <v>65</v>
      </c>
      <c r="H40" s="169" t="s">
        <v>66</v>
      </c>
      <c r="I40" s="170" t="s">
        <v>62</v>
      </c>
      <c r="J40" s="168" t="s">
        <v>63</v>
      </c>
      <c r="K40" s="168" t="s">
        <v>64</v>
      </c>
      <c r="L40" s="168" t="s">
        <v>65</v>
      </c>
      <c r="M40" s="171" t="s">
        <v>66</v>
      </c>
      <c r="N40" s="167" t="s">
        <v>62</v>
      </c>
      <c r="O40" s="168" t="s">
        <v>63</v>
      </c>
      <c r="P40" s="168" t="s">
        <v>64</v>
      </c>
      <c r="Q40" s="168" t="s">
        <v>65</v>
      </c>
      <c r="R40" s="169" t="s">
        <v>66</v>
      </c>
      <c r="S40" s="170" t="s">
        <v>62</v>
      </c>
      <c r="T40" s="168" t="s">
        <v>63</v>
      </c>
      <c r="U40" s="168" t="s">
        <v>64</v>
      </c>
      <c r="V40" s="168" t="s">
        <v>65</v>
      </c>
      <c r="W40" s="169" t="s">
        <v>66</v>
      </c>
      <c r="X40" s="197"/>
      <c r="Y40" s="197"/>
    </row>
    <row r="41" spans="1:27" s="197" customFormat="1" x14ac:dyDescent="0.25">
      <c r="A41"/>
      <c r="B41"/>
      <c r="C41" s="284" t="s">
        <v>91</v>
      </c>
      <c r="D41" s="182">
        <f t="shared" ref="D41:W41" si="2">D5+D14+D21+D32+D36</f>
        <v>16</v>
      </c>
      <c r="E41" s="182">
        <f t="shared" si="2"/>
        <v>6</v>
      </c>
      <c r="F41" s="182">
        <f t="shared" si="2"/>
        <v>4</v>
      </c>
      <c r="G41" s="182">
        <f t="shared" si="2"/>
        <v>3</v>
      </c>
      <c r="H41" s="182">
        <f t="shared" si="2"/>
        <v>28</v>
      </c>
      <c r="I41" s="182">
        <f t="shared" si="2"/>
        <v>14</v>
      </c>
      <c r="J41" s="182">
        <f t="shared" si="2"/>
        <v>8</v>
      </c>
      <c r="K41" s="182">
        <f t="shared" si="2"/>
        <v>4</v>
      </c>
      <c r="L41" s="182">
        <f t="shared" si="2"/>
        <v>4</v>
      </c>
      <c r="M41" s="182">
        <f t="shared" si="2"/>
        <v>31</v>
      </c>
      <c r="N41" s="182">
        <f t="shared" si="2"/>
        <v>14</v>
      </c>
      <c r="O41" s="182">
        <f t="shared" si="2"/>
        <v>6</v>
      </c>
      <c r="P41" s="182">
        <f t="shared" si="2"/>
        <v>6</v>
      </c>
      <c r="Q41" s="182">
        <f t="shared" si="2"/>
        <v>3</v>
      </c>
      <c r="R41" s="182">
        <f t="shared" si="2"/>
        <v>31</v>
      </c>
      <c r="S41" s="182">
        <f t="shared" si="2"/>
        <v>9</v>
      </c>
      <c r="T41" s="182">
        <f t="shared" si="2"/>
        <v>11</v>
      </c>
      <c r="U41" s="182">
        <f t="shared" si="2"/>
        <v>0</v>
      </c>
      <c r="V41" s="182">
        <f t="shared" si="2"/>
        <v>3</v>
      </c>
      <c r="W41" s="285">
        <f t="shared" si="2"/>
        <v>30</v>
      </c>
      <c r="X41"/>
      <c r="Y41"/>
      <c r="Z41"/>
      <c r="AA41"/>
    </row>
    <row r="42" spans="1:27" x14ac:dyDescent="0.25">
      <c r="C42" s="286" t="s">
        <v>92</v>
      </c>
      <c r="D42" s="350">
        <f>SUM(D41:F41)</f>
        <v>26</v>
      </c>
      <c r="E42" s="351"/>
      <c r="F42" s="351"/>
      <c r="G42" s="351"/>
      <c r="H42" s="352"/>
      <c r="I42" s="353">
        <f>SUM(I41:K41)</f>
        <v>26</v>
      </c>
      <c r="J42" s="351"/>
      <c r="K42" s="351"/>
      <c r="L42" s="351"/>
      <c r="M42" s="354"/>
      <c r="N42" s="350">
        <f>SUM(N41:P41)</f>
        <v>26</v>
      </c>
      <c r="O42" s="351"/>
      <c r="P42" s="351"/>
      <c r="Q42" s="351"/>
      <c r="R42" s="352"/>
      <c r="S42" s="353">
        <f>SUM(S41:U41)</f>
        <v>20</v>
      </c>
      <c r="T42" s="351"/>
      <c r="U42" s="351"/>
      <c r="V42" s="351"/>
      <c r="W42" s="352"/>
    </row>
    <row r="43" spans="1:27" x14ac:dyDescent="0.25">
      <c r="C43" s="286" t="s">
        <v>93</v>
      </c>
      <c r="D43" s="350">
        <f>COUNTIF(G6:G9,"v")+COUNTIF(G15:G39,"v")</f>
        <v>3</v>
      </c>
      <c r="E43" s="351"/>
      <c r="F43" s="351"/>
      <c r="G43" s="351"/>
      <c r="H43" s="352"/>
      <c r="I43" s="350">
        <f>COUNTIF(L6:L9,"v")+COUNTIF(L15:L39,"v")</f>
        <v>4</v>
      </c>
      <c r="J43" s="351"/>
      <c r="K43" s="351"/>
      <c r="L43" s="351"/>
      <c r="M43" s="352"/>
      <c r="N43" s="350">
        <f>COUNTIF(Q6:Q9,"v")+COUNTIF(Q15:Q39,"v")</f>
        <v>3</v>
      </c>
      <c r="O43" s="351"/>
      <c r="P43" s="351"/>
      <c r="Q43" s="351"/>
      <c r="R43" s="352"/>
      <c r="S43" s="350">
        <f>COUNTIF(V6:V9,"v")+COUNTIF(V15:V39,"v")</f>
        <v>3</v>
      </c>
      <c r="T43" s="351"/>
      <c r="U43" s="351"/>
      <c r="V43" s="351"/>
      <c r="W43" s="352"/>
    </row>
    <row r="44" spans="1:27" x14ac:dyDescent="0.25">
      <c r="C44" s="286" t="s">
        <v>94</v>
      </c>
      <c r="D44" s="350">
        <f>COUNTIF(G6:G9,"f")+COUNTIF(G15:G39,"f")</f>
        <v>5</v>
      </c>
      <c r="E44" s="351"/>
      <c r="F44" s="351"/>
      <c r="G44" s="351"/>
      <c r="H44" s="352"/>
      <c r="I44" s="350">
        <f t="shared" ref="I44" si="3">COUNTIF(L6:L9,"f")+COUNTIF(L15:L39,"f")</f>
        <v>3</v>
      </c>
      <c r="J44" s="351"/>
      <c r="K44" s="351"/>
      <c r="L44" s="351"/>
      <c r="M44" s="352"/>
      <c r="N44" s="350">
        <f t="shared" ref="N44" si="4">COUNTIF(Q6:Q9,"f")+COUNTIF(Q15:Q39,"f")</f>
        <v>6</v>
      </c>
      <c r="O44" s="351"/>
      <c r="P44" s="351"/>
      <c r="Q44" s="351"/>
      <c r="R44" s="352"/>
      <c r="S44" s="350">
        <f t="shared" ref="S44" si="5">COUNTIF(V6:V9,"f")+COUNTIF(V15:V39,"f")</f>
        <v>1</v>
      </c>
      <c r="T44" s="351"/>
      <c r="U44" s="351"/>
      <c r="V44" s="351"/>
      <c r="W44" s="352"/>
    </row>
    <row r="45" spans="1:27" x14ac:dyDescent="0.25">
      <c r="C45" s="286" t="s">
        <v>95</v>
      </c>
      <c r="D45" s="350">
        <f>H41</f>
        <v>28</v>
      </c>
      <c r="E45" s="351"/>
      <c r="F45" s="351"/>
      <c r="G45" s="351"/>
      <c r="H45" s="352"/>
      <c r="I45" s="353">
        <f>M41</f>
        <v>31</v>
      </c>
      <c r="J45" s="351"/>
      <c r="K45" s="351"/>
      <c r="L45" s="351"/>
      <c r="M45" s="354"/>
      <c r="N45" s="350">
        <f>R41</f>
        <v>31</v>
      </c>
      <c r="O45" s="351"/>
      <c r="P45" s="351"/>
      <c r="Q45" s="351"/>
      <c r="R45" s="352"/>
      <c r="S45" s="353">
        <f>W41</f>
        <v>30</v>
      </c>
      <c r="T45" s="351"/>
      <c r="U45" s="351"/>
      <c r="V45" s="351"/>
      <c r="W45" s="352"/>
    </row>
    <row r="46" spans="1:27" ht="15.75" thickBot="1" x14ac:dyDescent="0.3">
      <c r="C46" s="287" t="s">
        <v>96</v>
      </c>
      <c r="D46" s="347">
        <f>D44+D43</f>
        <v>8</v>
      </c>
      <c r="E46" s="348"/>
      <c r="F46" s="348"/>
      <c r="G46" s="348"/>
      <c r="H46" s="349"/>
      <c r="I46" s="347">
        <f t="shared" ref="I46" si="6">I44+I43</f>
        <v>7</v>
      </c>
      <c r="J46" s="348"/>
      <c r="K46" s="348"/>
      <c r="L46" s="348"/>
      <c r="M46" s="349"/>
      <c r="N46" s="347">
        <f t="shared" ref="N46" si="7">N44+N43</f>
        <v>9</v>
      </c>
      <c r="O46" s="348"/>
      <c r="P46" s="348"/>
      <c r="Q46" s="348"/>
      <c r="R46" s="349"/>
      <c r="S46" s="347">
        <f t="shared" ref="S46" si="8">S44+S43</f>
        <v>4</v>
      </c>
      <c r="T46" s="348"/>
      <c r="U46" s="348"/>
      <c r="V46" s="348"/>
      <c r="W46" s="349"/>
    </row>
  </sheetData>
  <mergeCells count="40">
    <mergeCell ref="A1:W1"/>
    <mergeCell ref="A2:A4"/>
    <mergeCell ref="B2:B4"/>
    <mergeCell ref="C2:C4"/>
    <mergeCell ref="D2:H2"/>
    <mergeCell ref="I2:M2"/>
    <mergeCell ref="N2:R2"/>
    <mergeCell ref="S2:W2"/>
    <mergeCell ref="X2:Y4"/>
    <mergeCell ref="D3:H3"/>
    <mergeCell ref="I3:M3"/>
    <mergeCell ref="N3:R3"/>
    <mergeCell ref="S3:W3"/>
    <mergeCell ref="D42:H42"/>
    <mergeCell ref="I42:M42"/>
    <mergeCell ref="N42:R42"/>
    <mergeCell ref="S42:W42"/>
    <mergeCell ref="D43:H43"/>
    <mergeCell ref="I43:M43"/>
    <mergeCell ref="N43:R43"/>
    <mergeCell ref="S43:W43"/>
    <mergeCell ref="D46:H46"/>
    <mergeCell ref="I46:M46"/>
    <mergeCell ref="N46:R46"/>
    <mergeCell ref="S46:W46"/>
    <mergeCell ref="D44:H44"/>
    <mergeCell ref="I44:M44"/>
    <mergeCell ref="N44:R44"/>
    <mergeCell ref="S44:W44"/>
    <mergeCell ref="D45:H45"/>
    <mergeCell ref="I45:M45"/>
    <mergeCell ref="N45:R45"/>
    <mergeCell ref="S45:W45"/>
    <mergeCell ref="A31:W31"/>
    <mergeCell ref="X5:Y12"/>
    <mergeCell ref="X14:Y20"/>
    <mergeCell ref="X23:Y31"/>
    <mergeCell ref="A35:W35"/>
    <mergeCell ref="A13:W13"/>
    <mergeCell ref="A20:W20"/>
  </mergeCells>
  <pageMargins left="0.11811023622047244" right="0" top="0.15748031496062992" bottom="0.15748031496062992" header="0" footer="0"/>
  <pageSetup paperSize="9" scale="58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AF32FB86-D52C-45E3-A82C-FB564A67BCD7}">
            <x14:iconSet iconSet="3Symbols2" custom="1">
              <x14:cfvo type="percent">
                <xm:f>0</xm:f>
              </x14:cfvo>
              <x14:cfvo type="num">
                <xm:f>27</xm:f>
              </x14:cfvo>
              <x14:cfvo type="num" gte="0">
                <xm:f>33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D45:H45</xm:sqref>
        </x14:conditionalFormatting>
        <x14:conditionalFormatting xmlns:xm="http://schemas.microsoft.com/office/excel/2006/main">
          <x14:cfRule type="iconSet" priority="5" id="{F8BD3BBD-218B-4C8D-BE5E-39E21FAC8D4B}">
            <x14:iconSet iconSet="3Symbols" custom="1">
              <x14:cfvo type="percent">
                <xm:f>0</xm:f>
              </x14:cfvo>
              <x14:cfvo type="num">
                <xm:f>16</xm:f>
              </x14:cfvo>
              <x14:cfvo type="num" gte="0">
                <xm:f>26</xm:f>
              </x14:cfvo>
              <x14:cfIcon iconSet="3Symbols" iconId="1"/>
              <x14:cfIcon iconSet="3Symbols" iconId="2"/>
              <x14:cfIcon iconSet="3Symbols" iconId="0"/>
            </x14:iconSet>
          </x14:cfRule>
          <xm:sqref>D42:W42</xm:sqref>
        </x14:conditionalFormatting>
        <x14:conditionalFormatting xmlns:xm="http://schemas.microsoft.com/office/excel/2006/main">
          <x14:cfRule type="iconSet" priority="8" id="{E44DEFB0-3CDD-405A-AB07-CDFDCEC62CA2}">
            <x14:iconSet iconSet="3Symbols2" custom="1">
              <x14:cfvo type="percent">
                <xm:f>0</xm:f>
              </x14:cfvo>
              <x14:cfvo type="num">
                <xm:f>27</xm:f>
              </x14:cfvo>
              <x14:cfvo type="num" gte="0">
                <xm:f>33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I45:W45</xm:sqref>
        </x14:conditionalFormatting>
        <x14:conditionalFormatting xmlns:xm="http://schemas.microsoft.com/office/excel/2006/main">
          <x14:cfRule type="iconSet" priority="4" id="{F73007EB-FB71-41CE-85E6-6FD5AE7A18BA}">
            <x14:iconSet iconSet="3Symbols" custom="1">
              <x14:cfvo type="percent">
                <xm:f>0</xm:f>
              </x14:cfvo>
              <x14:cfvo type="num" gte="0">
                <xm:f>4</xm:f>
              </x14:cfvo>
              <x14:cfvo type="num">
                <xm:f>5</xm:f>
              </x14:cfvo>
              <x14:cfIcon iconSet="3Symbols" iconId="2"/>
              <x14:cfIcon iconSet="3Symbols" iconId="0"/>
              <x14:cfIcon iconSet="3Symbols" iconId="0"/>
            </x14:iconSet>
          </x14:cfRule>
          <xm:sqref>D46:W46</xm:sqref>
        </x14:conditionalFormatting>
        <x14:conditionalFormatting xmlns:xm="http://schemas.microsoft.com/office/excel/2006/main">
          <x14:cfRule type="iconSet" priority="3" id="{6CEA1E33-77CA-4B0D-9B34-752DDA26916D}">
            <x14:iconSet iconSet="3Symbols" custom="1">
              <x14:cfvo type="percent">
                <xm:f>0</xm:f>
              </x14:cfvo>
              <x14:cfvo type="num" gte="0">
                <xm:f>4</xm:f>
              </x14:cfvo>
              <x14:cfvo type="num">
                <xm:f>5</xm:f>
              </x14:cfvo>
              <x14:cfIcon iconSet="3Symbols" iconId="2"/>
              <x14:cfIcon iconSet="3Symbols" iconId="0"/>
              <x14:cfIcon iconSet="3Symbols" iconId="0"/>
            </x14:iconSet>
          </x14:cfRule>
          <xm:sqref>D43:W43</xm:sqref>
        </x14:conditionalFormatting>
        <x14:conditionalFormatting xmlns:xm="http://schemas.microsoft.com/office/excel/2006/main">
          <x14:cfRule type="iconSet" priority="1" id="{9751C65F-6605-447D-ACD8-E8C4365EBEAC}">
            <x14:iconSet iconSet="3Symbols" custom="1">
              <x14:cfvo type="percent">
                <xm:f>0</xm:f>
              </x14:cfvo>
              <x14:cfvo type="num" gte="0">
                <xm:f>4</xm:f>
              </x14:cfvo>
              <x14:cfvo type="num">
                <xm:f>5</xm:f>
              </x14:cfvo>
              <x14:cfIcon iconSet="3Symbols" iconId="2"/>
              <x14:cfIcon iconSet="3Symbols" iconId="0"/>
              <x14:cfIcon iconSet="3Symbols" iconId="0"/>
            </x14:iconSet>
          </x14:cfRule>
          <xm:sqref>D44:W44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6"/>
  <sheetViews>
    <sheetView workbookViewId="0">
      <selection activeCell="W9" sqref="W9"/>
    </sheetView>
  </sheetViews>
  <sheetFormatPr defaultRowHeight="15" x14ac:dyDescent="0.25"/>
  <cols>
    <col min="1" max="1" width="10.7109375" customWidth="1"/>
    <col min="2" max="2" width="39.42578125" customWidth="1"/>
    <col min="3" max="3" width="15.42578125" customWidth="1"/>
    <col min="4" max="23" width="4.28515625" customWidth="1"/>
    <col min="25" max="25" width="70.5703125" customWidth="1"/>
  </cols>
  <sheetData>
    <row r="1" spans="1:25" ht="15.75" thickBot="1" x14ac:dyDescent="0.3">
      <c r="A1" s="359" t="s">
        <v>126</v>
      </c>
      <c r="B1" s="360"/>
      <c r="C1" s="360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2"/>
      <c r="X1" s="83"/>
      <c r="Y1" s="83"/>
    </row>
    <row r="2" spans="1:25" x14ac:dyDescent="0.25">
      <c r="A2" s="363" t="s">
        <v>55</v>
      </c>
      <c r="B2" s="365" t="s">
        <v>56</v>
      </c>
      <c r="C2" s="367" t="s">
        <v>57</v>
      </c>
      <c r="D2" s="369" t="s">
        <v>58</v>
      </c>
      <c r="E2" s="370"/>
      <c r="F2" s="370"/>
      <c r="G2" s="370"/>
      <c r="H2" s="371"/>
      <c r="I2" s="369" t="s">
        <v>59</v>
      </c>
      <c r="J2" s="370"/>
      <c r="K2" s="370"/>
      <c r="L2" s="370"/>
      <c r="M2" s="372"/>
      <c r="N2" s="369" t="s">
        <v>60</v>
      </c>
      <c r="O2" s="370"/>
      <c r="P2" s="370"/>
      <c r="Q2" s="370"/>
      <c r="R2" s="371"/>
      <c r="S2" s="373" t="s">
        <v>61</v>
      </c>
      <c r="T2" s="370"/>
      <c r="U2" s="370"/>
      <c r="V2" s="370"/>
      <c r="W2" s="371"/>
      <c r="X2" s="355" t="s">
        <v>20</v>
      </c>
      <c r="Y2" s="355"/>
    </row>
    <row r="3" spans="1:25" x14ac:dyDescent="0.25">
      <c r="A3" s="363"/>
      <c r="B3" s="365"/>
      <c r="C3" s="368"/>
      <c r="D3" s="356" t="s">
        <v>33</v>
      </c>
      <c r="E3" s="357"/>
      <c r="F3" s="357"/>
      <c r="G3" s="357"/>
      <c r="H3" s="358"/>
      <c r="I3" s="356" t="s">
        <v>25</v>
      </c>
      <c r="J3" s="357"/>
      <c r="K3" s="357"/>
      <c r="L3" s="357"/>
      <c r="M3" s="357"/>
      <c r="N3" s="356" t="s">
        <v>33</v>
      </c>
      <c r="O3" s="357"/>
      <c r="P3" s="357"/>
      <c r="Q3" s="357"/>
      <c r="R3" s="358"/>
      <c r="S3" s="357" t="s">
        <v>25</v>
      </c>
      <c r="T3" s="357"/>
      <c r="U3" s="357"/>
      <c r="V3" s="357"/>
      <c r="W3" s="358"/>
      <c r="X3" s="355"/>
      <c r="Y3" s="355"/>
    </row>
    <row r="4" spans="1:25" ht="15.75" thickBot="1" x14ac:dyDescent="0.3">
      <c r="A4" s="364"/>
      <c r="B4" s="366"/>
      <c r="C4" s="368"/>
      <c r="D4" s="84" t="s">
        <v>62</v>
      </c>
      <c r="E4" s="85" t="s">
        <v>63</v>
      </c>
      <c r="F4" s="85" t="s">
        <v>64</v>
      </c>
      <c r="G4" s="85" t="s">
        <v>65</v>
      </c>
      <c r="H4" s="86" t="s">
        <v>66</v>
      </c>
      <c r="I4" s="84" t="s">
        <v>62</v>
      </c>
      <c r="J4" s="85" t="s">
        <v>63</v>
      </c>
      <c r="K4" s="85" t="s">
        <v>64</v>
      </c>
      <c r="L4" s="85" t="s">
        <v>65</v>
      </c>
      <c r="M4" s="87" t="s">
        <v>66</v>
      </c>
      <c r="N4" s="84" t="s">
        <v>62</v>
      </c>
      <c r="O4" s="85" t="s">
        <v>63</v>
      </c>
      <c r="P4" s="85" t="s">
        <v>64</v>
      </c>
      <c r="Q4" s="85" t="s">
        <v>65</v>
      </c>
      <c r="R4" s="86" t="s">
        <v>66</v>
      </c>
      <c r="S4" s="88" t="s">
        <v>62</v>
      </c>
      <c r="T4" s="85" t="s">
        <v>63</v>
      </c>
      <c r="U4" s="85" t="s">
        <v>64</v>
      </c>
      <c r="V4" s="85" t="s">
        <v>65</v>
      </c>
      <c r="W4" s="86" t="s">
        <v>66</v>
      </c>
      <c r="X4" s="355"/>
      <c r="Y4" s="355"/>
    </row>
    <row r="5" spans="1:25" ht="15.75" thickBot="1" x14ac:dyDescent="0.3">
      <c r="A5" s="190"/>
      <c r="B5" s="191"/>
      <c r="C5" s="192"/>
      <c r="D5" s="190">
        <v>2</v>
      </c>
      <c r="E5" s="191">
        <v>2</v>
      </c>
      <c r="F5" s="191">
        <v>2</v>
      </c>
      <c r="G5" s="191">
        <v>0</v>
      </c>
      <c r="H5" s="192">
        <v>6</v>
      </c>
      <c r="I5" s="190">
        <v>6</v>
      </c>
      <c r="J5" s="191">
        <v>6</v>
      </c>
      <c r="K5" s="191">
        <v>0</v>
      </c>
      <c r="L5" s="191">
        <v>1</v>
      </c>
      <c r="M5" s="193">
        <v>14</v>
      </c>
      <c r="N5" s="190"/>
      <c r="O5" s="191"/>
      <c r="P5" s="191"/>
      <c r="Q5" s="191"/>
      <c r="R5" s="192"/>
      <c r="S5" s="190"/>
      <c r="T5" s="191"/>
      <c r="U5" s="191"/>
      <c r="V5" s="191"/>
      <c r="W5" s="192"/>
      <c r="X5" s="329" t="s">
        <v>108</v>
      </c>
      <c r="Y5" s="330"/>
    </row>
    <row r="6" spans="1:25" x14ac:dyDescent="0.25">
      <c r="A6" s="89" t="s">
        <v>67</v>
      </c>
      <c r="B6" s="90" t="s">
        <v>68</v>
      </c>
      <c r="C6" s="91" t="s">
        <v>69</v>
      </c>
      <c r="D6" s="92"/>
      <c r="E6" s="93"/>
      <c r="F6" s="93"/>
      <c r="G6" s="93"/>
      <c r="H6" s="94"/>
      <c r="I6" s="92">
        <v>2</v>
      </c>
      <c r="J6" s="93">
        <v>2</v>
      </c>
      <c r="K6" s="93">
        <v>0</v>
      </c>
      <c r="L6" s="93" t="s">
        <v>70</v>
      </c>
      <c r="M6" s="95">
        <v>5</v>
      </c>
      <c r="N6" s="315"/>
      <c r="O6" s="316"/>
      <c r="P6" s="316"/>
      <c r="Q6" s="316"/>
      <c r="R6" s="317"/>
      <c r="S6" s="315">
        <v>2</v>
      </c>
      <c r="T6" s="316">
        <v>2</v>
      </c>
      <c r="U6" s="316">
        <v>0</v>
      </c>
      <c r="V6" s="316" t="s">
        <v>70</v>
      </c>
      <c r="W6" s="318">
        <v>5</v>
      </c>
      <c r="X6" s="331"/>
      <c r="Y6" s="332"/>
    </row>
    <row r="7" spans="1:25" x14ac:dyDescent="0.25">
      <c r="A7" s="99" t="s">
        <v>67</v>
      </c>
      <c r="B7" s="100" t="s">
        <v>71</v>
      </c>
      <c r="C7" s="101" t="s">
        <v>72</v>
      </c>
      <c r="D7" s="102">
        <v>2</v>
      </c>
      <c r="E7" s="103">
        <v>0</v>
      </c>
      <c r="F7" s="103">
        <v>2</v>
      </c>
      <c r="G7" s="103" t="s">
        <v>73</v>
      </c>
      <c r="H7" s="104">
        <v>4</v>
      </c>
      <c r="I7" s="102"/>
      <c r="J7" s="103"/>
      <c r="K7" s="103"/>
      <c r="L7" s="103"/>
      <c r="M7" s="105"/>
      <c r="N7" s="319">
        <v>2</v>
      </c>
      <c r="O7" s="320">
        <v>0</v>
      </c>
      <c r="P7" s="320">
        <v>2</v>
      </c>
      <c r="Q7" s="320" t="s">
        <v>73</v>
      </c>
      <c r="R7" s="321">
        <v>4</v>
      </c>
      <c r="S7" s="319"/>
      <c r="T7" s="320"/>
      <c r="U7" s="320"/>
      <c r="V7" s="320"/>
      <c r="W7" s="322"/>
      <c r="X7" s="331"/>
      <c r="Y7" s="332"/>
    </row>
    <row r="8" spans="1:25" x14ac:dyDescent="0.25">
      <c r="A8" s="99" t="s">
        <v>67</v>
      </c>
      <c r="B8" s="100" t="s">
        <v>74</v>
      </c>
      <c r="C8" s="101" t="s">
        <v>75</v>
      </c>
      <c r="D8" s="102"/>
      <c r="E8" s="103"/>
      <c r="F8" s="103"/>
      <c r="G8" s="103"/>
      <c r="H8" s="104"/>
      <c r="I8" s="102">
        <v>2</v>
      </c>
      <c r="J8" s="103">
        <v>2</v>
      </c>
      <c r="K8" s="103">
        <v>0</v>
      </c>
      <c r="L8" s="103" t="s">
        <v>70</v>
      </c>
      <c r="M8" s="105">
        <v>4</v>
      </c>
      <c r="N8" s="319"/>
      <c r="O8" s="320"/>
      <c r="P8" s="320"/>
      <c r="Q8" s="320"/>
      <c r="R8" s="321"/>
      <c r="S8" s="319">
        <v>2</v>
      </c>
      <c r="T8" s="320">
        <v>2</v>
      </c>
      <c r="U8" s="320">
        <v>0</v>
      </c>
      <c r="V8" s="320" t="s">
        <v>70</v>
      </c>
      <c r="W8" s="322">
        <v>4</v>
      </c>
      <c r="X8" s="331"/>
      <c r="Y8" s="332"/>
    </row>
    <row r="9" spans="1:25" ht="15.75" thickBot="1" x14ac:dyDescent="0.3">
      <c r="A9" s="109" t="s">
        <v>67</v>
      </c>
      <c r="B9" s="110" t="s">
        <v>76</v>
      </c>
      <c r="C9" s="111" t="s">
        <v>77</v>
      </c>
      <c r="D9" s="112"/>
      <c r="E9" s="113"/>
      <c r="F9" s="113"/>
      <c r="G9" s="113"/>
      <c r="H9" s="114"/>
      <c r="I9" s="112">
        <v>2</v>
      </c>
      <c r="J9" s="113">
        <v>2</v>
      </c>
      <c r="K9" s="113">
        <v>0</v>
      </c>
      <c r="L9" s="113" t="s">
        <v>70</v>
      </c>
      <c r="M9" s="115">
        <v>4</v>
      </c>
      <c r="N9" s="323"/>
      <c r="O9" s="324"/>
      <c r="P9" s="324"/>
      <c r="Q9" s="324"/>
      <c r="R9" s="325"/>
      <c r="S9" s="323">
        <v>2</v>
      </c>
      <c r="T9" s="324">
        <v>2</v>
      </c>
      <c r="U9" s="324">
        <v>0</v>
      </c>
      <c r="V9" s="324" t="s">
        <v>70</v>
      </c>
      <c r="W9" s="326">
        <v>4</v>
      </c>
      <c r="X9" s="331"/>
      <c r="Y9" s="332"/>
    </row>
    <row r="10" spans="1:25" x14ac:dyDescent="0.25">
      <c r="A10" s="119" t="s">
        <v>67</v>
      </c>
      <c r="B10" s="120" t="s">
        <v>78</v>
      </c>
      <c r="C10" s="121" t="s">
        <v>79</v>
      </c>
      <c r="D10" s="122">
        <v>2</v>
      </c>
      <c r="E10" s="123">
        <v>2</v>
      </c>
      <c r="F10" s="123">
        <v>2</v>
      </c>
      <c r="G10" s="123" t="s">
        <v>73</v>
      </c>
      <c r="H10" s="124">
        <v>6</v>
      </c>
      <c r="I10" s="122"/>
      <c r="J10" s="123"/>
      <c r="K10" s="123"/>
      <c r="L10" s="123"/>
      <c r="M10" s="125"/>
      <c r="N10" s="96"/>
      <c r="O10" s="97"/>
      <c r="P10" s="97"/>
      <c r="Q10" s="97"/>
      <c r="R10" s="98"/>
      <c r="S10" s="96"/>
      <c r="T10" s="97"/>
      <c r="U10" s="97"/>
      <c r="V10" s="97"/>
      <c r="W10" s="98"/>
      <c r="X10" s="331"/>
      <c r="Y10" s="332"/>
    </row>
    <row r="11" spans="1:25" x14ac:dyDescent="0.25">
      <c r="A11" s="126" t="s">
        <v>67</v>
      </c>
      <c r="B11" s="127" t="s">
        <v>80</v>
      </c>
      <c r="C11" s="128" t="s">
        <v>81</v>
      </c>
      <c r="D11" s="129"/>
      <c r="E11" s="130"/>
      <c r="F11" s="130"/>
      <c r="G11" s="130"/>
      <c r="H11" s="131"/>
      <c r="I11" s="129">
        <v>2</v>
      </c>
      <c r="J11" s="130">
        <v>2</v>
      </c>
      <c r="K11" s="130">
        <v>0</v>
      </c>
      <c r="L11" s="130" t="s">
        <v>70</v>
      </c>
      <c r="M11" s="131">
        <v>5</v>
      </c>
      <c r="N11" s="106"/>
      <c r="O11" s="107"/>
      <c r="P11" s="107"/>
      <c r="Q11" s="107"/>
      <c r="R11" s="108"/>
      <c r="S11" s="106"/>
      <c r="T11" s="107"/>
      <c r="U11" s="107"/>
      <c r="V11" s="107"/>
      <c r="W11" s="108"/>
      <c r="X11" s="331"/>
      <c r="Y11" s="332"/>
    </row>
    <row r="12" spans="1:25" ht="15.75" thickBot="1" x14ac:dyDescent="0.3">
      <c r="A12" s="132" t="s">
        <v>67</v>
      </c>
      <c r="B12" s="133" t="s">
        <v>82</v>
      </c>
      <c r="C12" s="134" t="s">
        <v>83</v>
      </c>
      <c r="D12" s="135">
        <v>4</v>
      </c>
      <c r="E12" s="136">
        <v>0</v>
      </c>
      <c r="F12" s="136">
        <v>0</v>
      </c>
      <c r="G12" s="136" t="s">
        <v>70</v>
      </c>
      <c r="H12" s="137">
        <v>4</v>
      </c>
      <c r="I12" s="135"/>
      <c r="J12" s="136"/>
      <c r="K12" s="136"/>
      <c r="L12" s="136"/>
      <c r="M12" s="137"/>
      <c r="N12" s="116"/>
      <c r="O12" s="117"/>
      <c r="P12" s="117"/>
      <c r="Q12" s="117"/>
      <c r="R12" s="118"/>
      <c r="S12" s="116"/>
      <c r="T12" s="117"/>
      <c r="U12" s="117"/>
      <c r="V12" s="117"/>
      <c r="W12" s="118"/>
      <c r="X12" s="333"/>
      <c r="Y12" s="334"/>
    </row>
    <row r="13" spans="1:25" ht="15.75" thickBot="1" x14ac:dyDescent="0.3">
      <c r="A13" s="344" t="s">
        <v>120</v>
      </c>
      <c r="B13" s="328"/>
      <c r="C13" s="328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6"/>
      <c r="X13" s="83"/>
      <c r="Y13" s="83"/>
    </row>
    <row r="14" spans="1:25" ht="15.75" thickBot="1" x14ac:dyDescent="0.3">
      <c r="A14" s="190"/>
      <c r="B14" s="305"/>
      <c r="C14" s="306"/>
      <c r="D14" s="299">
        <f>SUM(D15:D19)</f>
        <v>9</v>
      </c>
      <c r="E14" s="299">
        <f t="shared" ref="E14:W14" si="0">SUM(E15:E19)</f>
        <v>3</v>
      </c>
      <c r="F14" s="299">
        <f t="shared" si="0"/>
        <v>0</v>
      </c>
      <c r="G14" s="299">
        <v>2</v>
      </c>
      <c r="H14" s="299">
        <f t="shared" si="0"/>
        <v>15</v>
      </c>
      <c r="I14" s="190">
        <f t="shared" si="0"/>
        <v>6</v>
      </c>
      <c r="J14" s="190">
        <f t="shared" si="0"/>
        <v>2</v>
      </c>
      <c r="K14" s="190">
        <f t="shared" si="0"/>
        <v>0</v>
      </c>
      <c r="L14" s="190">
        <v>2</v>
      </c>
      <c r="M14" s="190">
        <f t="shared" si="0"/>
        <v>10</v>
      </c>
      <c r="N14" s="190">
        <f t="shared" si="0"/>
        <v>3</v>
      </c>
      <c r="O14" s="190">
        <f t="shared" si="0"/>
        <v>1</v>
      </c>
      <c r="P14" s="190">
        <f t="shared" si="0"/>
        <v>0</v>
      </c>
      <c r="Q14" s="190">
        <v>1</v>
      </c>
      <c r="R14" s="190">
        <f t="shared" si="0"/>
        <v>5</v>
      </c>
      <c r="S14" s="190">
        <f t="shared" si="0"/>
        <v>3</v>
      </c>
      <c r="T14" s="190">
        <f t="shared" si="0"/>
        <v>1</v>
      </c>
      <c r="U14" s="190">
        <f t="shared" si="0"/>
        <v>0</v>
      </c>
      <c r="V14" s="190">
        <f t="shared" si="0"/>
        <v>0</v>
      </c>
      <c r="W14" s="190">
        <f t="shared" si="0"/>
        <v>5</v>
      </c>
      <c r="X14" s="335" t="s">
        <v>125</v>
      </c>
      <c r="Y14" s="336"/>
    </row>
    <row r="15" spans="1:25" ht="15" customHeight="1" x14ac:dyDescent="0.25">
      <c r="A15" s="298" t="s">
        <v>84</v>
      </c>
      <c r="B15" s="307" t="s">
        <v>6</v>
      </c>
      <c r="C15" s="308" t="s">
        <v>48</v>
      </c>
      <c r="D15" s="303">
        <v>3</v>
      </c>
      <c r="E15" s="142">
        <v>1</v>
      </c>
      <c r="F15" s="142">
        <v>0</v>
      </c>
      <c r="G15" s="142" t="s">
        <v>70</v>
      </c>
      <c r="H15" s="143">
        <v>5</v>
      </c>
      <c r="I15" s="144"/>
      <c r="J15" s="145"/>
      <c r="K15" s="145"/>
      <c r="L15" s="145"/>
      <c r="M15" s="146"/>
      <c r="N15" s="147"/>
      <c r="O15" s="145"/>
      <c r="P15" s="145"/>
      <c r="Q15" s="145"/>
      <c r="R15" s="148"/>
      <c r="S15" s="147"/>
      <c r="T15" s="145"/>
      <c r="U15" s="145"/>
      <c r="V15" s="145"/>
      <c r="W15" s="148"/>
      <c r="X15" s="337"/>
      <c r="Y15" s="338"/>
    </row>
    <row r="16" spans="1:25" x14ac:dyDescent="0.25">
      <c r="A16" s="300" t="s">
        <v>84</v>
      </c>
      <c r="B16" s="149" t="s">
        <v>8</v>
      </c>
      <c r="C16" s="309" t="s">
        <v>49</v>
      </c>
      <c r="D16" s="304"/>
      <c r="E16" s="153"/>
      <c r="F16" s="153"/>
      <c r="G16" s="153"/>
      <c r="H16" s="154"/>
      <c r="I16" s="155">
        <v>3</v>
      </c>
      <c r="J16" s="156">
        <v>1</v>
      </c>
      <c r="K16" s="156">
        <v>0</v>
      </c>
      <c r="L16" s="156" t="s">
        <v>70</v>
      </c>
      <c r="M16" s="158">
        <v>5</v>
      </c>
      <c r="N16" s="152"/>
      <c r="O16" s="153"/>
      <c r="P16" s="153"/>
      <c r="Q16" s="153"/>
      <c r="R16" s="154"/>
      <c r="S16" s="232"/>
      <c r="T16" s="156"/>
      <c r="U16" s="156"/>
      <c r="V16" s="156"/>
      <c r="W16" s="158"/>
      <c r="X16" s="337"/>
      <c r="Y16" s="338"/>
    </row>
    <row r="17" spans="1:25" x14ac:dyDescent="0.25">
      <c r="A17" s="300" t="s">
        <v>84</v>
      </c>
      <c r="B17" s="149" t="s">
        <v>12</v>
      </c>
      <c r="C17" s="309" t="s">
        <v>85</v>
      </c>
      <c r="D17" s="155">
        <v>3</v>
      </c>
      <c r="E17" s="156">
        <v>1</v>
      </c>
      <c r="F17" s="156">
        <v>0</v>
      </c>
      <c r="G17" s="156" t="s">
        <v>70</v>
      </c>
      <c r="H17" s="158">
        <v>5</v>
      </c>
      <c r="I17" s="155"/>
      <c r="J17" s="156"/>
      <c r="K17" s="156"/>
      <c r="L17" s="156"/>
      <c r="M17" s="158"/>
      <c r="N17" s="152"/>
      <c r="O17" s="153"/>
      <c r="P17" s="153"/>
      <c r="Q17" s="153"/>
      <c r="R17" s="154"/>
      <c r="S17" s="232"/>
      <c r="T17" s="156"/>
      <c r="U17" s="156"/>
      <c r="V17" s="156"/>
      <c r="W17" s="158"/>
      <c r="X17" s="337"/>
      <c r="Y17" s="338"/>
    </row>
    <row r="18" spans="1:25" x14ac:dyDescent="0.25">
      <c r="A18" s="301" t="s">
        <v>84</v>
      </c>
      <c r="B18" s="149" t="s">
        <v>113</v>
      </c>
      <c r="C18" s="309" t="s">
        <v>114</v>
      </c>
      <c r="D18" s="304"/>
      <c r="E18" s="153"/>
      <c r="F18" s="153"/>
      <c r="G18" s="153"/>
      <c r="H18" s="154"/>
      <c r="I18" s="295">
        <v>3</v>
      </c>
      <c r="J18" s="293">
        <v>1</v>
      </c>
      <c r="K18" s="293">
        <v>0</v>
      </c>
      <c r="L18" s="293" t="s">
        <v>70</v>
      </c>
      <c r="M18" s="294">
        <v>5</v>
      </c>
      <c r="N18" s="295"/>
      <c r="O18" s="293"/>
      <c r="P18" s="293"/>
      <c r="Q18" s="293"/>
      <c r="R18" s="296"/>
      <c r="S18" s="292"/>
      <c r="T18" s="293"/>
      <c r="U18" s="293"/>
      <c r="V18" s="293"/>
      <c r="W18" s="294"/>
      <c r="X18" s="337"/>
      <c r="Y18" s="338"/>
    </row>
    <row r="19" spans="1:25" ht="15.75" thickBot="1" x14ac:dyDescent="0.3">
      <c r="A19" s="302" t="s">
        <v>84</v>
      </c>
      <c r="B19" s="310" t="s">
        <v>107</v>
      </c>
      <c r="C19" s="224"/>
      <c r="D19" s="179">
        <v>3</v>
      </c>
      <c r="E19" s="180">
        <v>1</v>
      </c>
      <c r="F19" s="180">
        <v>0</v>
      </c>
      <c r="G19" s="180" t="s">
        <v>73</v>
      </c>
      <c r="H19" s="181">
        <v>5</v>
      </c>
      <c r="I19" s="179"/>
      <c r="J19" s="180"/>
      <c r="K19" s="180"/>
      <c r="L19" s="180"/>
      <c r="M19" s="181"/>
      <c r="N19" s="179">
        <v>3</v>
      </c>
      <c r="O19" s="180">
        <v>1</v>
      </c>
      <c r="P19" s="180">
        <v>0</v>
      </c>
      <c r="Q19" s="180" t="s">
        <v>70</v>
      </c>
      <c r="R19" s="226">
        <v>5</v>
      </c>
      <c r="S19" s="225">
        <v>3</v>
      </c>
      <c r="T19" s="180">
        <v>1</v>
      </c>
      <c r="U19" s="180">
        <v>0</v>
      </c>
      <c r="V19" s="180" t="s">
        <v>73</v>
      </c>
      <c r="W19" s="181">
        <v>5</v>
      </c>
      <c r="X19" s="337"/>
      <c r="Y19" s="338"/>
    </row>
    <row r="20" spans="1:25" ht="15.75" thickBot="1" x14ac:dyDescent="0.3">
      <c r="A20" s="344" t="s">
        <v>121</v>
      </c>
      <c r="B20" s="345"/>
      <c r="C20" s="345"/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6"/>
      <c r="X20" s="339"/>
      <c r="Y20" s="340"/>
    </row>
    <row r="21" spans="1:25" ht="15.75" thickBot="1" x14ac:dyDescent="0.3">
      <c r="A21" s="220"/>
      <c r="B21" s="236"/>
      <c r="C21" s="222"/>
      <c r="D21" s="216">
        <f t="shared" ref="D21:W21" si="1">SUM(D22:D30)</f>
        <v>4</v>
      </c>
      <c r="E21" s="217">
        <f t="shared" si="1"/>
        <v>0</v>
      </c>
      <c r="F21" s="217">
        <f t="shared" si="1"/>
        <v>0</v>
      </c>
      <c r="G21" s="217">
        <v>1</v>
      </c>
      <c r="H21" s="218">
        <f t="shared" si="1"/>
        <v>4</v>
      </c>
      <c r="I21" s="216">
        <f t="shared" si="1"/>
        <v>3</v>
      </c>
      <c r="J21" s="217">
        <f t="shared" si="1"/>
        <v>1</v>
      </c>
      <c r="K21" s="217">
        <f t="shared" si="1"/>
        <v>4</v>
      </c>
      <c r="L21" s="217">
        <v>1</v>
      </c>
      <c r="M21" s="218">
        <f t="shared" si="1"/>
        <v>9</v>
      </c>
      <c r="N21" s="216">
        <f t="shared" si="1"/>
        <v>4</v>
      </c>
      <c r="O21" s="217">
        <f t="shared" si="1"/>
        <v>0</v>
      </c>
      <c r="P21" s="217">
        <f t="shared" si="1"/>
        <v>8</v>
      </c>
      <c r="Q21" s="217">
        <v>1</v>
      </c>
      <c r="R21" s="218">
        <f t="shared" si="1"/>
        <v>12</v>
      </c>
      <c r="S21" s="216">
        <f t="shared" si="1"/>
        <v>5</v>
      </c>
      <c r="T21" s="217">
        <f t="shared" si="1"/>
        <v>3</v>
      </c>
      <c r="U21" s="217">
        <f t="shared" si="1"/>
        <v>0</v>
      </c>
      <c r="V21" s="217">
        <v>1</v>
      </c>
      <c r="W21" s="218">
        <f t="shared" si="1"/>
        <v>10</v>
      </c>
      <c r="X21" s="230"/>
      <c r="Y21" s="230"/>
    </row>
    <row r="22" spans="1:25" x14ac:dyDescent="0.25">
      <c r="A22" s="233" t="s">
        <v>86</v>
      </c>
      <c r="B22" s="314" t="s">
        <v>9</v>
      </c>
      <c r="C22" s="311" t="s">
        <v>50</v>
      </c>
      <c r="D22" s="159"/>
      <c r="E22" s="160"/>
      <c r="F22" s="160"/>
      <c r="G22" s="160"/>
      <c r="H22" s="161"/>
      <c r="I22" s="159">
        <v>3</v>
      </c>
      <c r="J22" s="160">
        <v>1</v>
      </c>
      <c r="K22" s="160">
        <v>0</v>
      </c>
      <c r="L22" s="160" t="s">
        <v>70</v>
      </c>
      <c r="M22" s="161">
        <v>5</v>
      </c>
      <c r="N22" s="159"/>
      <c r="O22" s="160"/>
      <c r="P22" s="160"/>
      <c r="Q22" s="160"/>
      <c r="R22" s="161"/>
      <c r="S22" s="159"/>
      <c r="T22" s="160"/>
      <c r="U22" s="160"/>
      <c r="V22" s="160"/>
      <c r="W22" s="161"/>
      <c r="X22" s="337" t="s">
        <v>124</v>
      </c>
      <c r="Y22" s="338"/>
    </row>
    <row r="23" spans="1:25" x14ac:dyDescent="0.25">
      <c r="A23" s="233" t="s">
        <v>86</v>
      </c>
      <c r="B23" s="237" t="s">
        <v>10</v>
      </c>
      <c r="C23" s="311" t="s">
        <v>51</v>
      </c>
      <c r="D23" s="159"/>
      <c r="E23" s="160"/>
      <c r="F23" s="160"/>
      <c r="G23" s="160"/>
      <c r="H23" s="161"/>
      <c r="I23" s="159"/>
      <c r="J23" s="160"/>
      <c r="K23" s="160"/>
      <c r="L23" s="160"/>
      <c r="M23" s="161"/>
      <c r="N23" s="159"/>
      <c r="O23" s="160"/>
      <c r="P23" s="160"/>
      <c r="Q23" s="160"/>
      <c r="R23" s="161"/>
      <c r="S23" s="159">
        <v>3</v>
      </c>
      <c r="T23" s="160">
        <v>1</v>
      </c>
      <c r="U23" s="160">
        <v>0</v>
      </c>
      <c r="V23" s="160" t="s">
        <v>73</v>
      </c>
      <c r="W23" s="161">
        <v>5</v>
      </c>
      <c r="X23" s="337"/>
      <c r="Y23" s="338"/>
    </row>
    <row r="24" spans="1:25" x14ac:dyDescent="0.25">
      <c r="A24" s="233" t="s">
        <v>86</v>
      </c>
      <c r="B24" s="237" t="s">
        <v>13</v>
      </c>
      <c r="C24" s="311" t="s">
        <v>52</v>
      </c>
      <c r="D24" s="159"/>
      <c r="E24" s="160"/>
      <c r="F24" s="160"/>
      <c r="G24" s="160"/>
      <c r="H24" s="161"/>
      <c r="I24" s="159"/>
      <c r="J24" s="160"/>
      <c r="K24" s="160"/>
      <c r="L24" s="160"/>
      <c r="M24" s="161"/>
      <c r="N24" s="159">
        <v>0</v>
      </c>
      <c r="O24" s="160">
        <v>0</v>
      </c>
      <c r="P24" s="160">
        <v>2</v>
      </c>
      <c r="Q24" s="160" t="s">
        <v>73</v>
      </c>
      <c r="R24" s="161">
        <v>2</v>
      </c>
      <c r="S24" s="159"/>
      <c r="T24" s="160"/>
      <c r="U24" s="160"/>
      <c r="V24" s="160"/>
      <c r="W24" s="161"/>
      <c r="X24" s="337"/>
      <c r="Y24" s="338"/>
    </row>
    <row r="25" spans="1:25" ht="30" customHeight="1" x14ac:dyDescent="0.25">
      <c r="A25" s="234" t="s">
        <v>86</v>
      </c>
      <c r="B25" s="238" t="s">
        <v>97</v>
      </c>
      <c r="C25" s="288"/>
      <c r="D25" s="177">
        <v>2</v>
      </c>
      <c r="E25" s="174">
        <v>0</v>
      </c>
      <c r="F25" s="174">
        <v>0</v>
      </c>
      <c r="G25" s="174" t="s">
        <v>70</v>
      </c>
      <c r="H25" s="178">
        <v>3</v>
      </c>
      <c r="I25" s="177"/>
      <c r="J25" s="174"/>
      <c r="K25" s="174"/>
      <c r="L25" s="174"/>
      <c r="M25" s="178"/>
      <c r="N25" s="177">
        <v>2</v>
      </c>
      <c r="O25" s="174">
        <v>0</v>
      </c>
      <c r="P25" s="174">
        <v>0</v>
      </c>
      <c r="Q25" s="174" t="s">
        <v>70</v>
      </c>
      <c r="R25" s="178">
        <v>3</v>
      </c>
      <c r="S25" s="177">
        <v>2</v>
      </c>
      <c r="T25" s="174">
        <v>0</v>
      </c>
      <c r="U25" s="174">
        <v>0</v>
      </c>
      <c r="V25" s="174" t="s">
        <v>70</v>
      </c>
      <c r="W25" s="178">
        <v>3</v>
      </c>
      <c r="X25" s="337"/>
      <c r="Y25" s="338"/>
    </row>
    <row r="26" spans="1:25" ht="30" customHeight="1" x14ac:dyDescent="0.25">
      <c r="A26" s="234" t="s">
        <v>86</v>
      </c>
      <c r="B26" s="238" t="s">
        <v>97</v>
      </c>
      <c r="C26" s="288"/>
      <c r="D26" s="175"/>
      <c r="E26" s="173"/>
      <c r="F26" s="173"/>
      <c r="G26" s="173"/>
      <c r="H26" s="176"/>
      <c r="I26" s="175"/>
      <c r="J26" s="173"/>
      <c r="K26" s="173"/>
      <c r="L26" s="173"/>
      <c r="M26" s="176"/>
      <c r="N26" s="177">
        <v>0</v>
      </c>
      <c r="O26" s="174">
        <v>0</v>
      </c>
      <c r="P26" s="174">
        <v>2</v>
      </c>
      <c r="Q26" s="174" t="s">
        <v>73</v>
      </c>
      <c r="R26" s="178">
        <v>2</v>
      </c>
      <c r="S26" s="177">
        <v>0</v>
      </c>
      <c r="T26" s="174">
        <v>2</v>
      </c>
      <c r="U26" s="174">
        <v>0</v>
      </c>
      <c r="V26" s="174" t="s">
        <v>73</v>
      </c>
      <c r="W26" s="178">
        <v>2</v>
      </c>
      <c r="X26" s="337"/>
      <c r="Y26" s="338"/>
    </row>
    <row r="27" spans="1:25" x14ac:dyDescent="0.25">
      <c r="A27" s="234" t="s">
        <v>86</v>
      </c>
      <c r="B27" s="239" t="s">
        <v>87</v>
      </c>
      <c r="C27" s="312"/>
      <c r="D27" s="162"/>
      <c r="E27" s="163"/>
      <c r="F27" s="163"/>
      <c r="G27" s="163"/>
      <c r="H27" s="164"/>
      <c r="I27" s="162">
        <v>0</v>
      </c>
      <c r="J27" s="163">
        <v>0</v>
      </c>
      <c r="K27" s="163">
        <v>4</v>
      </c>
      <c r="L27" s="163" t="s">
        <v>73</v>
      </c>
      <c r="M27" s="164">
        <v>4</v>
      </c>
      <c r="N27" s="162"/>
      <c r="O27" s="163"/>
      <c r="P27" s="163"/>
      <c r="Q27" s="163"/>
      <c r="R27" s="164"/>
      <c r="S27" s="162"/>
      <c r="T27" s="163"/>
      <c r="U27" s="163"/>
      <c r="V27" s="163"/>
      <c r="W27" s="164"/>
      <c r="X27" s="337"/>
      <c r="Y27" s="338"/>
    </row>
    <row r="28" spans="1:25" x14ac:dyDescent="0.25">
      <c r="A28" s="234" t="s">
        <v>86</v>
      </c>
      <c r="B28" s="239" t="s">
        <v>88</v>
      </c>
      <c r="C28" s="312"/>
      <c r="D28" s="162">
        <v>2</v>
      </c>
      <c r="E28" s="163">
        <v>0</v>
      </c>
      <c r="F28" s="163">
        <v>0</v>
      </c>
      <c r="G28" s="163" t="s">
        <v>73</v>
      </c>
      <c r="H28" s="164">
        <v>1</v>
      </c>
      <c r="I28" s="162"/>
      <c r="J28" s="163"/>
      <c r="K28" s="163"/>
      <c r="L28" s="163"/>
      <c r="M28" s="164"/>
      <c r="N28" s="162"/>
      <c r="O28" s="163"/>
      <c r="P28" s="163"/>
      <c r="Q28" s="163"/>
      <c r="R28" s="164"/>
      <c r="S28" s="162"/>
      <c r="T28" s="163"/>
      <c r="U28" s="163"/>
      <c r="V28" s="163"/>
      <c r="W28" s="164"/>
      <c r="X28" s="337"/>
      <c r="Y28" s="338"/>
    </row>
    <row r="29" spans="1:25" x14ac:dyDescent="0.25">
      <c r="A29" s="234" t="s">
        <v>86</v>
      </c>
      <c r="B29" s="239" t="s">
        <v>89</v>
      </c>
      <c r="C29" s="312"/>
      <c r="D29" s="162"/>
      <c r="E29" s="163"/>
      <c r="F29" s="163"/>
      <c r="G29" s="163"/>
      <c r="H29" s="164"/>
      <c r="I29" s="162"/>
      <c r="J29" s="163"/>
      <c r="K29" s="163"/>
      <c r="L29" s="163"/>
      <c r="M29" s="164"/>
      <c r="N29" s="162">
        <v>0</v>
      </c>
      <c r="O29" s="163">
        <v>0</v>
      </c>
      <c r="P29" s="163">
        <v>4</v>
      </c>
      <c r="Q29" s="163" t="s">
        <v>73</v>
      </c>
      <c r="R29" s="164">
        <v>4</v>
      </c>
      <c r="S29" s="183"/>
      <c r="T29" s="184"/>
      <c r="U29" s="184"/>
      <c r="V29" s="184"/>
      <c r="W29" s="166"/>
      <c r="X29" s="337"/>
      <c r="Y29" s="338"/>
    </row>
    <row r="30" spans="1:25" ht="15.75" thickBot="1" x14ac:dyDescent="0.3">
      <c r="A30" s="235" t="s">
        <v>86</v>
      </c>
      <c r="B30" s="240" t="s">
        <v>90</v>
      </c>
      <c r="C30" s="313"/>
      <c r="D30" s="244"/>
      <c r="E30" s="245"/>
      <c r="F30" s="245"/>
      <c r="G30" s="245"/>
      <c r="H30" s="246"/>
      <c r="I30" s="244"/>
      <c r="J30" s="245"/>
      <c r="K30" s="245"/>
      <c r="L30" s="245"/>
      <c r="M30" s="246"/>
      <c r="N30" s="244">
        <v>2</v>
      </c>
      <c r="O30" s="245">
        <v>0</v>
      </c>
      <c r="P30" s="245">
        <v>0</v>
      </c>
      <c r="Q30" s="245" t="s">
        <v>73</v>
      </c>
      <c r="R30" s="246">
        <v>1</v>
      </c>
      <c r="S30" s="247"/>
      <c r="T30" s="248"/>
      <c r="U30" s="248"/>
      <c r="V30" s="248"/>
      <c r="W30" s="249"/>
      <c r="X30" s="339"/>
      <c r="Y30" s="340"/>
    </row>
    <row r="31" spans="1:25" ht="15.75" thickBot="1" x14ac:dyDescent="0.3">
      <c r="A31" s="328" t="s">
        <v>122</v>
      </c>
      <c r="B31" s="328"/>
      <c r="C31" s="328"/>
      <c r="D31" s="328"/>
      <c r="E31" s="328"/>
      <c r="F31" s="328"/>
      <c r="G31" s="328"/>
      <c r="H31" s="328"/>
      <c r="I31" s="328"/>
      <c r="J31" s="328"/>
      <c r="K31" s="328"/>
      <c r="L31" s="328"/>
      <c r="M31" s="328"/>
      <c r="N31" s="328"/>
      <c r="O31" s="328"/>
      <c r="P31" s="328"/>
      <c r="Q31" s="328"/>
      <c r="R31" s="328"/>
      <c r="S31" s="328"/>
      <c r="T31" s="328"/>
      <c r="U31" s="328"/>
      <c r="V31" s="328"/>
      <c r="W31" s="328"/>
      <c r="X31" s="83"/>
      <c r="Y31" s="83"/>
    </row>
    <row r="32" spans="1:25" ht="15.75" thickBot="1" x14ac:dyDescent="0.3">
      <c r="A32" s="254"/>
      <c r="B32" s="221"/>
      <c r="C32" s="236"/>
      <c r="D32" s="253">
        <f>SUM(D33:D34)</f>
        <v>4</v>
      </c>
      <c r="E32" s="217">
        <f t="shared" ref="E32:W32" si="2">SUM(E33:E34)</f>
        <v>0</v>
      </c>
      <c r="F32" s="217">
        <f t="shared" si="2"/>
        <v>0</v>
      </c>
      <c r="G32" s="217">
        <v>0</v>
      </c>
      <c r="H32" s="258">
        <f t="shared" si="2"/>
        <v>4</v>
      </c>
      <c r="I32" s="216">
        <f t="shared" si="2"/>
        <v>0</v>
      </c>
      <c r="J32" s="217">
        <f t="shared" si="2"/>
        <v>0</v>
      </c>
      <c r="K32" s="217">
        <f t="shared" si="2"/>
        <v>0</v>
      </c>
      <c r="L32" s="217">
        <f t="shared" si="2"/>
        <v>0</v>
      </c>
      <c r="M32" s="218">
        <f t="shared" si="2"/>
        <v>0</v>
      </c>
      <c r="N32" s="253">
        <f t="shared" si="2"/>
        <v>4</v>
      </c>
      <c r="O32" s="217">
        <f t="shared" si="2"/>
        <v>2</v>
      </c>
      <c r="P32" s="217">
        <f t="shared" si="2"/>
        <v>0</v>
      </c>
      <c r="Q32" s="217">
        <f t="shared" si="2"/>
        <v>0</v>
      </c>
      <c r="R32" s="258">
        <f t="shared" si="2"/>
        <v>6</v>
      </c>
      <c r="S32" s="216">
        <f t="shared" si="2"/>
        <v>0</v>
      </c>
      <c r="T32" s="217">
        <f t="shared" si="2"/>
        <v>0</v>
      </c>
      <c r="U32" s="217">
        <f t="shared" si="2"/>
        <v>0</v>
      </c>
      <c r="V32" s="217">
        <f t="shared" si="2"/>
        <v>0</v>
      </c>
      <c r="W32" s="218">
        <f t="shared" si="2"/>
        <v>0</v>
      </c>
    </row>
    <row r="33" spans="1:25" x14ac:dyDescent="0.25">
      <c r="A33" s="252"/>
      <c r="B33" s="255" t="s">
        <v>105</v>
      </c>
      <c r="C33" s="257"/>
      <c r="D33" s="256">
        <v>4</v>
      </c>
      <c r="E33" s="251">
        <v>0</v>
      </c>
      <c r="F33" s="251">
        <v>0</v>
      </c>
      <c r="G33" s="251" t="s">
        <v>73</v>
      </c>
      <c r="H33" s="259">
        <v>4</v>
      </c>
      <c r="I33" s="261"/>
      <c r="J33" s="251"/>
      <c r="K33" s="251"/>
      <c r="L33" s="251"/>
      <c r="M33" s="262"/>
      <c r="N33" s="260">
        <v>2</v>
      </c>
      <c r="O33" s="250">
        <v>2</v>
      </c>
      <c r="P33" s="250">
        <v>0</v>
      </c>
      <c r="Q33" s="250" t="s">
        <v>73</v>
      </c>
      <c r="R33" s="263">
        <v>4</v>
      </c>
      <c r="S33" s="261"/>
      <c r="T33" s="251"/>
      <c r="U33" s="251"/>
      <c r="V33" s="251"/>
      <c r="W33" s="262"/>
    </row>
    <row r="34" spans="1:25" ht="30" customHeight="1" thickBot="1" x14ac:dyDescent="0.3">
      <c r="A34" s="264"/>
      <c r="B34" s="265" t="s">
        <v>106</v>
      </c>
      <c r="C34" s="266"/>
      <c r="D34" s="267"/>
      <c r="E34" s="268"/>
      <c r="F34" s="268"/>
      <c r="G34" s="268"/>
      <c r="H34" s="269"/>
      <c r="I34" s="270"/>
      <c r="J34" s="268"/>
      <c r="K34" s="268"/>
      <c r="L34" s="268"/>
      <c r="M34" s="271"/>
      <c r="N34" s="267">
        <v>2</v>
      </c>
      <c r="O34" s="268">
        <v>0</v>
      </c>
      <c r="P34" s="268">
        <v>0</v>
      </c>
      <c r="Q34" s="268" t="s">
        <v>73</v>
      </c>
      <c r="R34" s="269">
        <v>2</v>
      </c>
      <c r="S34" s="270"/>
      <c r="T34" s="268"/>
      <c r="U34" s="268"/>
      <c r="V34" s="268"/>
      <c r="W34" s="271"/>
    </row>
    <row r="35" spans="1:25" ht="15.75" thickBot="1" x14ac:dyDescent="0.3">
      <c r="A35" s="341" t="s">
        <v>123</v>
      </c>
      <c r="B35" s="342"/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342"/>
      <c r="N35" s="342"/>
      <c r="O35" s="342"/>
      <c r="P35" s="342"/>
      <c r="Q35" s="342"/>
      <c r="R35" s="342"/>
      <c r="S35" s="342"/>
      <c r="T35" s="342"/>
      <c r="U35" s="342"/>
      <c r="V35" s="342"/>
      <c r="W35" s="343"/>
    </row>
    <row r="36" spans="1:25" ht="15.75" thickBot="1" x14ac:dyDescent="0.3">
      <c r="A36" s="273"/>
      <c r="B36" s="280"/>
      <c r="C36" s="195"/>
      <c r="D36" s="194"/>
      <c r="E36" s="195"/>
      <c r="F36" s="195"/>
      <c r="G36" s="195"/>
      <c r="H36" s="196"/>
      <c r="I36" s="200">
        <v>0</v>
      </c>
      <c r="J36" s="201">
        <v>0</v>
      </c>
      <c r="K36" s="201">
        <v>0</v>
      </c>
      <c r="L36" s="201">
        <v>0</v>
      </c>
      <c r="M36" s="202">
        <v>0</v>
      </c>
      <c r="N36" s="203">
        <v>0</v>
      </c>
      <c r="O36" s="201">
        <v>2</v>
      </c>
      <c r="P36" s="201">
        <v>0</v>
      </c>
      <c r="Q36" s="201">
        <v>0</v>
      </c>
      <c r="R36" s="204">
        <v>5</v>
      </c>
      <c r="S36" s="200">
        <v>0</v>
      </c>
      <c r="T36" s="201">
        <v>8</v>
      </c>
      <c r="U36" s="201">
        <v>0</v>
      </c>
      <c r="V36" s="201">
        <v>0</v>
      </c>
      <c r="W36" s="204">
        <v>15</v>
      </c>
    </row>
    <row r="37" spans="1:25" x14ac:dyDescent="0.25">
      <c r="A37" s="274"/>
      <c r="B37" s="281" t="s">
        <v>98</v>
      </c>
      <c r="C37" s="277" t="s">
        <v>99</v>
      </c>
      <c r="D37" s="185"/>
      <c r="E37" s="186"/>
      <c r="F37" s="186"/>
      <c r="G37" s="186"/>
      <c r="H37" s="187"/>
      <c r="I37" s="189">
        <v>0</v>
      </c>
      <c r="J37" s="186">
        <v>0</v>
      </c>
      <c r="K37" s="186">
        <v>0</v>
      </c>
      <c r="L37" s="186" t="s">
        <v>100</v>
      </c>
      <c r="M37" s="188">
        <v>0</v>
      </c>
      <c r="N37" s="185"/>
      <c r="O37" s="186"/>
      <c r="P37" s="186"/>
      <c r="Q37" s="186"/>
      <c r="R37" s="187"/>
      <c r="S37" s="189"/>
      <c r="T37" s="186"/>
      <c r="U37" s="186"/>
      <c r="V37" s="186"/>
      <c r="W37" s="187"/>
    </row>
    <row r="38" spans="1:25" x14ac:dyDescent="0.25">
      <c r="A38" s="275"/>
      <c r="B38" s="272" t="s">
        <v>101</v>
      </c>
      <c r="C38" s="278" t="s">
        <v>102</v>
      </c>
      <c r="D38" s="205"/>
      <c r="E38" s="206"/>
      <c r="F38" s="206"/>
      <c r="G38" s="206"/>
      <c r="H38" s="207"/>
      <c r="I38" s="208"/>
      <c r="J38" s="206"/>
      <c r="K38" s="206"/>
      <c r="L38" s="206"/>
      <c r="M38" s="165"/>
      <c r="N38" s="205">
        <v>0</v>
      </c>
      <c r="O38" s="206">
        <v>2</v>
      </c>
      <c r="P38" s="206">
        <v>0</v>
      </c>
      <c r="Q38" s="206" t="s">
        <v>73</v>
      </c>
      <c r="R38" s="207">
        <v>5</v>
      </c>
      <c r="S38" s="208"/>
      <c r="T38" s="206"/>
      <c r="U38" s="206"/>
      <c r="V38" s="206"/>
      <c r="W38" s="207"/>
    </row>
    <row r="39" spans="1:25" ht="15.75" thickBot="1" x14ac:dyDescent="0.3">
      <c r="A39" s="276"/>
      <c r="B39" s="282" t="s">
        <v>103</v>
      </c>
      <c r="C39" s="279" t="s">
        <v>104</v>
      </c>
      <c r="D39" s="209"/>
      <c r="E39" s="210"/>
      <c r="F39" s="210"/>
      <c r="G39" s="210"/>
      <c r="H39" s="211"/>
      <c r="I39" s="212"/>
      <c r="J39" s="210"/>
      <c r="K39" s="210"/>
      <c r="L39" s="210"/>
      <c r="M39" s="172"/>
      <c r="N39" s="209"/>
      <c r="O39" s="210"/>
      <c r="P39" s="210"/>
      <c r="Q39" s="210"/>
      <c r="R39" s="211"/>
      <c r="S39" s="212">
        <v>0</v>
      </c>
      <c r="T39" s="210">
        <v>8</v>
      </c>
      <c r="U39" s="210">
        <v>0</v>
      </c>
      <c r="V39" s="210" t="s">
        <v>73</v>
      </c>
      <c r="W39" s="211">
        <v>15</v>
      </c>
      <c r="X39" s="197"/>
      <c r="Y39" s="197"/>
    </row>
    <row r="40" spans="1:25" x14ac:dyDescent="0.25">
      <c r="C40" s="283"/>
      <c r="D40" s="167" t="s">
        <v>62</v>
      </c>
      <c r="E40" s="168" t="s">
        <v>63</v>
      </c>
      <c r="F40" s="168" t="s">
        <v>64</v>
      </c>
      <c r="G40" s="168" t="s">
        <v>65</v>
      </c>
      <c r="H40" s="169" t="s">
        <v>66</v>
      </c>
      <c r="I40" s="170" t="s">
        <v>62</v>
      </c>
      <c r="J40" s="168" t="s">
        <v>63</v>
      </c>
      <c r="K40" s="168" t="s">
        <v>64</v>
      </c>
      <c r="L40" s="168" t="s">
        <v>65</v>
      </c>
      <c r="M40" s="171" t="s">
        <v>66</v>
      </c>
      <c r="N40" s="167" t="s">
        <v>62</v>
      </c>
      <c r="O40" s="168" t="s">
        <v>63</v>
      </c>
      <c r="P40" s="168" t="s">
        <v>64</v>
      </c>
      <c r="Q40" s="168" t="s">
        <v>65</v>
      </c>
      <c r="R40" s="169" t="s">
        <v>66</v>
      </c>
      <c r="S40" s="170" t="s">
        <v>62</v>
      </c>
      <c r="T40" s="168" t="s">
        <v>63</v>
      </c>
      <c r="U40" s="168" t="s">
        <v>64</v>
      </c>
      <c r="V40" s="168" t="s">
        <v>65</v>
      </c>
      <c r="W40" s="169" t="s">
        <v>66</v>
      </c>
    </row>
    <row r="41" spans="1:25" x14ac:dyDescent="0.25">
      <c r="C41" s="284" t="s">
        <v>91</v>
      </c>
      <c r="D41" s="182">
        <f t="shared" ref="D41:W41" si="3">D5+D14+D21+D32+D36</f>
        <v>19</v>
      </c>
      <c r="E41" s="182">
        <f t="shared" si="3"/>
        <v>5</v>
      </c>
      <c r="F41" s="182">
        <f t="shared" si="3"/>
        <v>2</v>
      </c>
      <c r="G41" s="182">
        <f t="shared" si="3"/>
        <v>3</v>
      </c>
      <c r="H41" s="182">
        <f t="shared" si="3"/>
        <v>29</v>
      </c>
      <c r="I41" s="182">
        <f t="shared" si="3"/>
        <v>15</v>
      </c>
      <c r="J41" s="182">
        <f t="shared" si="3"/>
        <v>9</v>
      </c>
      <c r="K41" s="182">
        <f t="shared" si="3"/>
        <v>4</v>
      </c>
      <c r="L41" s="182">
        <f t="shared" si="3"/>
        <v>4</v>
      </c>
      <c r="M41" s="182">
        <f t="shared" si="3"/>
        <v>33</v>
      </c>
      <c r="N41" s="182">
        <f t="shared" si="3"/>
        <v>11</v>
      </c>
      <c r="O41" s="182">
        <f t="shared" si="3"/>
        <v>5</v>
      </c>
      <c r="P41" s="182">
        <f t="shared" si="3"/>
        <v>8</v>
      </c>
      <c r="Q41" s="182">
        <f t="shared" si="3"/>
        <v>2</v>
      </c>
      <c r="R41" s="182">
        <f t="shared" si="3"/>
        <v>28</v>
      </c>
      <c r="S41" s="182">
        <f t="shared" si="3"/>
        <v>8</v>
      </c>
      <c r="T41" s="182">
        <f t="shared" si="3"/>
        <v>12</v>
      </c>
      <c r="U41" s="182">
        <f t="shared" si="3"/>
        <v>0</v>
      </c>
      <c r="V41" s="182">
        <f t="shared" si="3"/>
        <v>1</v>
      </c>
      <c r="W41" s="285">
        <f t="shared" si="3"/>
        <v>30</v>
      </c>
    </row>
    <row r="42" spans="1:25" x14ac:dyDescent="0.25">
      <c r="C42" s="286" t="s">
        <v>92</v>
      </c>
      <c r="D42" s="350">
        <f>SUM(D41:F41)</f>
        <v>26</v>
      </c>
      <c r="E42" s="351"/>
      <c r="F42" s="351"/>
      <c r="G42" s="351"/>
      <c r="H42" s="352"/>
      <c r="I42" s="353">
        <f>SUM(I41:K41)</f>
        <v>28</v>
      </c>
      <c r="J42" s="351"/>
      <c r="K42" s="351"/>
      <c r="L42" s="351"/>
      <c r="M42" s="354"/>
      <c r="N42" s="350">
        <f>SUM(N41:P41)</f>
        <v>24</v>
      </c>
      <c r="O42" s="351"/>
      <c r="P42" s="351"/>
      <c r="Q42" s="351"/>
      <c r="R42" s="352"/>
      <c r="S42" s="353">
        <f>SUM(S41:U41)</f>
        <v>20</v>
      </c>
      <c r="T42" s="351"/>
      <c r="U42" s="351"/>
      <c r="V42" s="351"/>
      <c r="W42" s="352"/>
    </row>
    <row r="43" spans="1:25" x14ac:dyDescent="0.25">
      <c r="C43" s="286" t="s">
        <v>93</v>
      </c>
      <c r="D43" s="350">
        <f>COUNTIF(G6:G9,"v")+COUNTIF(G15:G39,"v")</f>
        <v>3</v>
      </c>
      <c r="E43" s="351"/>
      <c r="F43" s="351"/>
      <c r="G43" s="351"/>
      <c r="H43" s="352"/>
      <c r="I43" s="350">
        <f>COUNTIF(L6:L8,"v")+COUNTIF(L15:L39,"v")</f>
        <v>5</v>
      </c>
      <c r="J43" s="351"/>
      <c r="K43" s="351"/>
      <c r="L43" s="351"/>
      <c r="M43" s="352"/>
      <c r="N43" s="350">
        <f>COUNTIF(Q15:Q39,"v")</f>
        <v>2</v>
      </c>
      <c r="O43" s="351"/>
      <c r="P43" s="351"/>
      <c r="Q43" s="351"/>
      <c r="R43" s="352"/>
      <c r="S43" s="350">
        <f>COUNTIF(V15:V39,"v")</f>
        <v>1</v>
      </c>
      <c r="T43" s="351"/>
      <c r="U43" s="351"/>
      <c r="V43" s="351"/>
      <c r="W43" s="352"/>
    </row>
    <row r="44" spans="1:25" x14ac:dyDescent="0.25">
      <c r="C44" s="286" t="s">
        <v>94</v>
      </c>
      <c r="D44" s="350">
        <f>COUNTIF(G6:G9,"f")+COUNTIF(G15:G39,"f")</f>
        <v>4</v>
      </c>
      <c r="E44" s="351"/>
      <c r="F44" s="351"/>
      <c r="G44" s="351"/>
      <c r="H44" s="352"/>
      <c r="I44" s="350">
        <f t="shared" ref="I44" si="4">COUNTIF(L6:L9,"f")+COUNTIF(L15:L39,"f")</f>
        <v>1</v>
      </c>
      <c r="J44" s="351"/>
      <c r="K44" s="351"/>
      <c r="L44" s="351"/>
      <c r="M44" s="352"/>
      <c r="N44" s="350">
        <f>COUNTIF(Q15:Q39,"f")</f>
        <v>7</v>
      </c>
      <c r="O44" s="351"/>
      <c r="P44" s="351"/>
      <c r="Q44" s="351"/>
      <c r="R44" s="352"/>
      <c r="S44" s="350">
        <f>COUNTIF(V15:V39,"f")</f>
        <v>4</v>
      </c>
      <c r="T44" s="351"/>
      <c r="U44" s="351"/>
      <c r="V44" s="351"/>
      <c r="W44" s="352"/>
    </row>
    <row r="45" spans="1:25" x14ac:dyDescent="0.25">
      <c r="C45" s="286" t="s">
        <v>95</v>
      </c>
      <c r="D45" s="350">
        <f>H41</f>
        <v>29</v>
      </c>
      <c r="E45" s="351"/>
      <c r="F45" s="351"/>
      <c r="G45" s="351"/>
      <c r="H45" s="352"/>
      <c r="I45" s="353">
        <f>M41</f>
        <v>33</v>
      </c>
      <c r="J45" s="351"/>
      <c r="K45" s="351"/>
      <c r="L45" s="351"/>
      <c r="M45" s="354"/>
      <c r="N45" s="350">
        <f>R41</f>
        <v>28</v>
      </c>
      <c r="O45" s="351"/>
      <c r="P45" s="351"/>
      <c r="Q45" s="351"/>
      <c r="R45" s="352"/>
      <c r="S45" s="353">
        <f>W41</f>
        <v>30</v>
      </c>
      <c r="T45" s="351"/>
      <c r="U45" s="351"/>
      <c r="V45" s="351"/>
      <c r="W45" s="352"/>
    </row>
    <row r="46" spans="1:25" ht="15.75" thickBot="1" x14ac:dyDescent="0.3">
      <c r="C46" s="287" t="s">
        <v>96</v>
      </c>
      <c r="D46" s="347">
        <f>D44+D43</f>
        <v>7</v>
      </c>
      <c r="E46" s="348"/>
      <c r="F46" s="348"/>
      <c r="G46" s="348"/>
      <c r="H46" s="349"/>
      <c r="I46" s="347">
        <f t="shared" ref="I46" si="5">I44+I43</f>
        <v>6</v>
      </c>
      <c r="J46" s="348"/>
      <c r="K46" s="348"/>
      <c r="L46" s="348"/>
      <c r="M46" s="349"/>
      <c r="N46" s="347">
        <f t="shared" ref="N46" si="6">N44+N43</f>
        <v>9</v>
      </c>
      <c r="O46" s="348"/>
      <c r="P46" s="348"/>
      <c r="Q46" s="348"/>
      <c r="R46" s="349"/>
      <c r="S46" s="347">
        <f t="shared" ref="S46" si="7">S44+S43</f>
        <v>5</v>
      </c>
      <c r="T46" s="348"/>
      <c r="U46" s="348"/>
      <c r="V46" s="348"/>
      <c r="W46" s="349"/>
    </row>
  </sheetData>
  <mergeCells count="40">
    <mergeCell ref="A1:W1"/>
    <mergeCell ref="A2:A4"/>
    <mergeCell ref="B2:B4"/>
    <mergeCell ref="C2:C4"/>
    <mergeCell ref="D2:H2"/>
    <mergeCell ref="I2:M2"/>
    <mergeCell ref="N2:R2"/>
    <mergeCell ref="S2:W2"/>
    <mergeCell ref="A35:W35"/>
    <mergeCell ref="X2:Y4"/>
    <mergeCell ref="D3:H3"/>
    <mergeCell ref="I3:M3"/>
    <mergeCell ref="N3:R3"/>
    <mergeCell ref="S3:W3"/>
    <mergeCell ref="X5:Y12"/>
    <mergeCell ref="A13:W13"/>
    <mergeCell ref="A20:W20"/>
    <mergeCell ref="X22:Y30"/>
    <mergeCell ref="A31:W31"/>
    <mergeCell ref="X14:Y20"/>
    <mergeCell ref="D42:H42"/>
    <mergeCell ref="I42:M42"/>
    <mergeCell ref="N42:R42"/>
    <mergeCell ref="S42:W42"/>
    <mergeCell ref="D43:H43"/>
    <mergeCell ref="I43:M43"/>
    <mergeCell ref="N43:R43"/>
    <mergeCell ref="S43:W43"/>
    <mergeCell ref="D46:H46"/>
    <mergeCell ref="I46:M46"/>
    <mergeCell ref="N46:R46"/>
    <mergeCell ref="S46:W46"/>
    <mergeCell ref="D44:H44"/>
    <mergeCell ref="I44:M44"/>
    <mergeCell ref="N44:R44"/>
    <mergeCell ref="S44:W44"/>
    <mergeCell ref="D45:H45"/>
    <mergeCell ref="I45:M45"/>
    <mergeCell ref="N45:R45"/>
    <mergeCell ref="S45:W45"/>
  </mergeCells>
  <pageMargins left="0.11811023622047244" right="0" top="0.15748031496062992" bottom="0.15748031496062992" header="0" footer="0"/>
  <pageSetup paperSize="9" scale="6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58CEC180-EE6A-4712-BE74-2C28D6E352B1}">
            <x14:iconSet iconSet="3Symbols2" custom="1">
              <x14:cfvo type="percent">
                <xm:f>0</xm:f>
              </x14:cfvo>
              <x14:cfvo type="num">
                <xm:f>27</xm:f>
              </x14:cfvo>
              <x14:cfvo type="num" gte="0">
                <xm:f>33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D45:H45</xm:sqref>
        </x14:conditionalFormatting>
        <x14:conditionalFormatting xmlns:xm="http://schemas.microsoft.com/office/excel/2006/main">
          <x14:cfRule type="iconSet" priority="4" id="{B5D2F9D8-02CC-4744-90B9-26099D370DB0}">
            <x14:iconSet iconSet="3Symbols" custom="1">
              <x14:cfvo type="percent">
                <xm:f>0</xm:f>
              </x14:cfvo>
              <x14:cfvo type="num">
                <xm:f>16</xm:f>
              </x14:cfvo>
              <x14:cfvo type="num" gte="0">
                <xm:f>26</xm:f>
              </x14:cfvo>
              <x14:cfIcon iconSet="3Symbols" iconId="1"/>
              <x14:cfIcon iconSet="3Symbols" iconId="2"/>
              <x14:cfIcon iconSet="3Symbols" iconId="0"/>
            </x14:iconSet>
          </x14:cfRule>
          <xm:sqref>D42:W42</xm:sqref>
        </x14:conditionalFormatting>
        <x14:conditionalFormatting xmlns:xm="http://schemas.microsoft.com/office/excel/2006/main">
          <x14:cfRule type="iconSet" priority="6" id="{82A3C055-3CA8-4636-A9FF-839E9638BD40}">
            <x14:iconSet iconSet="3Symbols2" custom="1">
              <x14:cfvo type="percent">
                <xm:f>0</xm:f>
              </x14:cfvo>
              <x14:cfvo type="num">
                <xm:f>27</xm:f>
              </x14:cfvo>
              <x14:cfvo type="num" gte="0">
                <xm:f>33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I45:W45</xm:sqref>
        </x14:conditionalFormatting>
        <x14:conditionalFormatting xmlns:xm="http://schemas.microsoft.com/office/excel/2006/main">
          <x14:cfRule type="iconSet" priority="3" id="{38C7343D-47FC-4F77-B892-08D93E58B241}">
            <x14:iconSet iconSet="3Symbols" custom="1">
              <x14:cfvo type="percent">
                <xm:f>0</xm:f>
              </x14:cfvo>
              <x14:cfvo type="num" gte="0">
                <xm:f>4</xm:f>
              </x14:cfvo>
              <x14:cfvo type="num">
                <xm:f>5</xm:f>
              </x14:cfvo>
              <x14:cfIcon iconSet="3Symbols" iconId="2"/>
              <x14:cfIcon iconSet="3Symbols" iconId="0"/>
              <x14:cfIcon iconSet="3Symbols" iconId="0"/>
            </x14:iconSet>
          </x14:cfRule>
          <xm:sqref>D46:W46</xm:sqref>
        </x14:conditionalFormatting>
        <x14:conditionalFormatting xmlns:xm="http://schemas.microsoft.com/office/excel/2006/main">
          <x14:cfRule type="iconSet" priority="2" id="{EA1E0514-C0DE-43A3-9CB1-91EF3643173B}">
            <x14:iconSet iconSet="3Symbols" custom="1">
              <x14:cfvo type="percent">
                <xm:f>0</xm:f>
              </x14:cfvo>
              <x14:cfvo type="num" gte="0">
                <xm:f>4</xm:f>
              </x14:cfvo>
              <x14:cfvo type="num">
                <xm:f>5</xm:f>
              </x14:cfvo>
              <x14:cfIcon iconSet="3Symbols" iconId="2"/>
              <x14:cfIcon iconSet="3Symbols" iconId="0"/>
              <x14:cfIcon iconSet="3Symbols" iconId="0"/>
            </x14:iconSet>
          </x14:cfRule>
          <xm:sqref>D43:W43</xm:sqref>
        </x14:conditionalFormatting>
        <x14:conditionalFormatting xmlns:xm="http://schemas.microsoft.com/office/excel/2006/main">
          <x14:cfRule type="iconSet" priority="1" id="{4D650EE1-D205-41A6-B959-0851B7068065}">
            <x14:iconSet iconSet="3Symbols" custom="1">
              <x14:cfvo type="percent">
                <xm:f>0</xm:f>
              </x14:cfvo>
              <x14:cfvo type="num" gte="0">
                <xm:f>4</xm:f>
              </x14:cfvo>
              <x14:cfvo type="num">
                <xm:f>5</xm:f>
              </x14:cfvo>
              <x14:cfIcon iconSet="3Symbols" iconId="2"/>
              <x14:cfIcon iconSet="3Symbols" iconId="0"/>
              <x14:cfIcon iconSet="3Symbols" iconId="0"/>
            </x14:iconSet>
          </x14:cfRule>
          <xm:sqref>D44:W44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Köt.vál.I,II</vt:lpstr>
      <vt:lpstr>paros-ev</vt:lpstr>
      <vt:lpstr>paratlan-ev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Illés Tibor</dc:creator>
  <cp:lastModifiedBy>vidamari</cp:lastModifiedBy>
  <cp:lastPrinted>2019-04-24T10:05:21Z</cp:lastPrinted>
  <dcterms:created xsi:type="dcterms:W3CDTF">2018-11-28T10:10:50Z</dcterms:created>
  <dcterms:modified xsi:type="dcterms:W3CDTF">2022-05-16T10:32:48Z</dcterms:modified>
</cp:coreProperties>
</file>